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Debiti" sheetId="6" state="hidden" r:id="rId6"/>
  </sheets>
  <definedNames>
    <definedName name="_xlnm.Print_Area" localSheetId="5">'Debiti'!$A$1:$AB$69</definedName>
    <definedName name="_xlnm.Print_Area" localSheetId="3">'FattureTempi'!$A$1:$AI$781</definedName>
  </definedNames>
  <calcPr fullCalcOnLoad="1"/>
</workbook>
</file>

<file path=xl/sharedStrings.xml><?xml version="1.0" encoding="utf-8"?>
<sst xmlns="http://schemas.openxmlformats.org/spreadsheetml/2006/main" count="12553" uniqueCount="2304">
  <si>
    <t>PAVIMENTAZIONE AREA CORTILIZIA SCUOLA PRIMARIA IN MANTO ERBOSO SINTETICO [Ex.Imp. 2018/426] (Somma Impegnate nell'Esercizio 2018 da riscrivere nell'Esercizio 2019)</t>
  </si>
  <si>
    <t>ZC8264884F</t>
  </si>
  <si>
    <t>BARBI MARCO</t>
  </si>
  <si>
    <t>11/05/2019</t>
  </si>
  <si>
    <t>24/05/2019</t>
  </si>
  <si>
    <t>3003884</t>
  </si>
  <si>
    <t>SD FT N. 3003884 DEL 23/04/2019 --00630000003032 - GA - VIA FRATELLI DI DIO 50   28010 GARGALLO NO</t>
  </si>
  <si>
    <t>3003885</t>
  </si>
  <si>
    <t>SD FT N. 3003885 DEL 23/04/2019 -- 00630000003041 - GA - PIAZZA SAN PIETRO 2   28010 GARGALLO NO</t>
  </si>
  <si>
    <t>3003886</t>
  </si>
  <si>
    <t>SD FT N. 3003886 DEL 23/04/2019----00630000003080 - GA - PIAZZA DOTT CARLO BAROLI 2   28010 GARGALLO NO</t>
  </si>
  <si>
    <t>3003887</t>
  </si>
  <si>
    <t>NOTA DI CREDITO N. 3003887 DEL 23/04/2019 - -10400001012901 - GA - VIA VILLETTE    28010 GARGALLO NO</t>
  </si>
  <si>
    <t>21/11/2019</t>
  </si>
  <si>
    <t>29/11/2019</t>
  </si>
  <si>
    <t>30/04/2019</t>
  </si>
  <si>
    <t>30-FE</t>
  </si>
  <si>
    <t>SD FT N. 30-FE DEL 26/04/2019 -- Assunzione impegno di spesa per lavori di realizzazione struttura polifunzionale in via villette - lotto. n.2 [Ex.Imp. 2018/363] (Somma Impegnate nell'Esercizio 2018 da riscrivere nell'Esercizio 2019)</t>
  </si>
  <si>
    <t>27/04/2019</t>
  </si>
  <si>
    <t>27/05/2019</t>
  </si>
  <si>
    <t>2190035628</t>
  </si>
  <si>
    <t>FORNITURA ENERIGIA ELETTRICA P.ZZA DOTT. CARLO BAROLI 2 AGOSTO 2018</t>
  </si>
  <si>
    <t>2190090680</t>
  </si>
  <si>
    <t>FORNITURA ENERIGIA ELETTRICA MUSEO DEL CALZOLAIO AGOSTO 2018</t>
  </si>
  <si>
    <t>2190090681</t>
  </si>
  <si>
    <t>FORNITURA ENERIGIA ELETTRICA VIA P.L. BAROLI, SNC AGOSTO 2018</t>
  </si>
  <si>
    <t>2190090682</t>
  </si>
  <si>
    <t>FORNITURA ENERIGIA ELETTRICA INFANZIA AGOSTO 2018</t>
  </si>
  <si>
    <t>2190090683</t>
  </si>
  <si>
    <t>FORNITURA ENERGIA ELETTRICA PER ILLUMINAZIONE ANNO 2019 - SCUOLA PRIMARIA AGOSTO</t>
  </si>
  <si>
    <t>2190090684</t>
  </si>
  <si>
    <t>FORNITURA ENERIGIA ELETTRICA  CENTRO CONCENTRICO AGOSTO 2019</t>
  </si>
  <si>
    <t>2190090685</t>
  </si>
  <si>
    <t>FORNITURA ENERIGIA ELETTRICA  VIA PANIGHERA SNC AGOSTO 2019</t>
  </si>
  <si>
    <t>2190090686</t>
  </si>
  <si>
    <t>IT001E07047260 201908 CIMITERO SEDE DI FORNITURA EE</t>
  </si>
  <si>
    <t>2190090687</t>
  </si>
  <si>
    <t>FORNITURA ENERIGIA ELETTRICA VIA RONCHETO SNC AGOSTO 2019</t>
  </si>
  <si>
    <t>2190090688</t>
  </si>
  <si>
    <t>FORNITURA ENERIGIA ELETTRICA VIA ISEI SNC AGOSTO 2019</t>
  </si>
  <si>
    <t>2190090689</t>
  </si>
  <si>
    <t>FORNITURA ENERIGIA ELETTRICA VIA PIOVINO SNC AGOSTO 2019</t>
  </si>
  <si>
    <t>2190090690</t>
  </si>
  <si>
    <t>FORNITURA ENERIGIA ELETTRICA VIA DON MINZONI SNC AGOSTO 2019</t>
  </si>
  <si>
    <t>014/5072</t>
  </si>
  <si>
    <t>AFFIDAMENTO PER SERVIZIO DI ELABORAZIONE STIPENDI, GESTIONE PREV., FISCALE E ASSICURATIVA  settembre ANNO 2019</t>
  </si>
  <si>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</si>
  <si>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</si>
  <si>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</si>
  <si>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</si>
  <si>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</si>
  <si>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</si>
  <si>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</si>
  <si>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</si>
  <si>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</si>
  <si>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</si>
  <si>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</si>
  <si>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</si>
  <si>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</si>
  <si>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</si>
  <si>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</si>
  <si>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</si>
  <si>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</si>
  <si>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</si>
  <si>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</si>
  <si>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</si>
  <si>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</si>
  <si>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</si>
  <si>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</si>
  <si>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</si>
  <si>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</si>
  <si>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</si>
  <si>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</si>
  <si>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</si>
  <si>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</si>
  <si>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</si>
  <si>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</si>
  <si>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</si>
  <si>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</si>
  <si>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</si>
  <si>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</si>
  <si>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</si>
  <si>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</si>
  <si>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</si>
  <si>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</si>
  <si>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</si>
  <si>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</si>
  <si>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</si>
  <si>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</si>
  <si>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</si>
  <si>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</si>
  <si>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</si>
  <si>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</si>
  <si>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</si>
  <si>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</si>
  <si>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</si>
  <si>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</si>
  <si>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</si>
  <si>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</si>
  <si>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</si>
  <si>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</si>
  <si>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</si>
  <si>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</si>
  <si>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</si>
  <si>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</si>
  <si>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</si>
  <si>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</si>
  <si>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</si>
  <si>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</si>
  <si>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</si>
  <si>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</si>
  <si>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</si>
  <si>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</si>
  <si>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</si>
  <si>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</si>
  <si>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</si>
  <si>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</si>
  <si>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</si>
  <si>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</si>
  <si>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Comune di Gargallo</t>
  </si>
  <si>
    <t>Tempestività dei Pagamenti - Elenco Fatture Pagate - Periodo 01/01/2019 - 31/12/2019</t>
  </si>
  <si>
    <t>21/12/2018</t>
  </si>
  <si>
    <t>8A00907135</t>
  </si>
  <si>
    <t>06/12/2018</t>
  </si>
  <si>
    <t>sd ft n. 8A00907135 del 06/12/2018 * 1BIM 2019</t>
  </si>
  <si>
    <t>SI</t>
  </si>
  <si>
    <t/>
  </si>
  <si>
    <t>TELECOM ITALIA SPA</t>
  </si>
  <si>
    <t>00488410010</t>
  </si>
  <si>
    <t>AREA ECONOMICO - FINANZIARIA</t>
  </si>
  <si>
    <t>16/01/2019</t>
  </si>
  <si>
    <t>20/01/2019</t>
  </si>
  <si>
    <t>FATTPA 38_18</t>
  </si>
  <si>
    <t>20/12/2018</t>
  </si>
  <si>
    <t>sd ft n. FATTPA 38_18 del 20/12/2018 -ACQUISTO MATERIALE INFORMATICO PER UFFICI COMUNALI</t>
  </si>
  <si>
    <t>Z60251EE93</t>
  </si>
  <si>
    <t>APOLLONIO  FABIO</t>
  </si>
  <si>
    <t>01896590039</t>
  </si>
  <si>
    <t>PLLFBA70P05F952O</t>
  </si>
  <si>
    <t>AREA AMMINISTRATIVA</t>
  </si>
  <si>
    <t>5180003709</t>
  </si>
  <si>
    <t>14/12/2018</t>
  </si>
  <si>
    <t>sd ft n. 5180003709 del 14/12/2018* IT001E04556105 AGOSTO_2016 Ill. Pubblica - Concentrico/frazioni CENTRO_CONCENTRICO_SN_28010_GARGALLO</t>
  </si>
  <si>
    <t>Z0222EF70D</t>
  </si>
  <si>
    <t>AEG AZIENDA ENERGIA E GAS SOCIETA' COOPERATIV</t>
  </si>
  <si>
    <t>00488490012</t>
  </si>
  <si>
    <t>AREA TECNICA</t>
  </si>
  <si>
    <t>28/12/2018</t>
  </si>
  <si>
    <t>F 1003692</t>
  </si>
  <si>
    <t>SD FT N. F 1003692 DEL 21/12/2018</t>
  </si>
  <si>
    <t>27/12/2018</t>
  </si>
  <si>
    <t>GUARDIAN ANGELS SRL</t>
  </si>
  <si>
    <t>01374540035</t>
  </si>
  <si>
    <t>26/01/2019</t>
  </si>
  <si>
    <t>6180212363</t>
  </si>
  <si>
    <t>SD FT N. 6180212363 DEL 27/12/2018 - IT001E02416458 NOVEMBRE_2018 IT001E02416458 VIA_PIOVINO_SN_28010_GARGALLO</t>
  </si>
  <si>
    <t>NOVA AEG SPA</t>
  </si>
  <si>
    <t>02616630022</t>
  </si>
  <si>
    <t>27/01/2019</t>
  </si>
  <si>
    <t>6180212362</t>
  </si>
  <si>
    <t>SD FT N. 6180212362 DEL 27/12/2018 -IT001E04556105 NOVEMBRE_2018 Ill. Pubblica - Concentrico/frazioni CENTRO_CONCENTRICO_SNC_28010_GARGALLO</t>
  </si>
  <si>
    <t>100009856</t>
  </si>
  <si>
    <t>19/12/2018</t>
  </si>
  <si>
    <t>SD FT N. 100009856 DEL 19/12/2018    - Novembre 00630000003032 - VIA FRATELLI DI DIO 50 28010 GARGALLO NO</t>
  </si>
  <si>
    <t>24/12/2018</t>
  </si>
  <si>
    <t>UNOGAS ENERGIA SPA</t>
  </si>
  <si>
    <t>01368720080</t>
  </si>
  <si>
    <t>AREA SCOLASTICA E SOCIO EDUCATIVA</t>
  </si>
  <si>
    <t>23/01/2019</t>
  </si>
  <si>
    <t>100009857</t>
  </si>
  <si>
    <t>SD FT N. 100009857 DEL 19/12/2018    - Novembre 00630000003041 - PIAZZA SAN PIETRO 2 28010 GARGALLO NO</t>
  </si>
  <si>
    <t>100009858</t>
  </si>
  <si>
    <t>SD FT N. 100009858 DEL 19/12/2018      - Novembre 00630000003080 - PIAZZA DOTT CARLO BAROLI 2 28010 GARGALLO NO</t>
  </si>
  <si>
    <t>100009859</t>
  </si>
  <si>
    <t>SD FT N. 100009859 DEL 19/12/2018     - Novembre 10400001012901 - VIA VILLETTE  28010 GARGALLO NO</t>
  </si>
  <si>
    <t>AREA CULTURA E TEMPO LIBERO</t>
  </si>
  <si>
    <t>230</t>
  </si>
  <si>
    <t>SD FT N. 230 DEL 21/12/2018 - ACQUISTO CARTELLINI TIMBRATURE</t>
  </si>
  <si>
    <t>Z45265DF76</t>
  </si>
  <si>
    <t>ORA SYSTEM SRL</t>
  </si>
  <si>
    <t>01534190036</t>
  </si>
  <si>
    <t>8A00905407</t>
  </si>
  <si>
    <t>SD FT N. 8A00905407 DEL 06/12/2018 -1BIM 2019</t>
  </si>
  <si>
    <t>VPA/764</t>
  </si>
  <si>
    <t>SD FT N. VPA/764 DEL 19/12/2018</t>
  </si>
  <si>
    <t>Z5D25E662C</t>
  </si>
  <si>
    <t>ECOTRAFFIC SRL</t>
  </si>
  <si>
    <t>01779010204</t>
  </si>
  <si>
    <t>11/02/2019</t>
  </si>
  <si>
    <t>31/12/2018</t>
  </si>
  <si>
    <t>S00373</t>
  </si>
  <si>
    <t>30/11/2018</t>
  </si>
  <si>
    <t>sd ft n. S00373 del 30.11.18 - RIPARAZIONE MOTOSEGA IN DOTAZIONE AGLI OPERAI COMUNALI</t>
  </si>
  <si>
    <t>Z92251FD08</t>
  </si>
  <si>
    <t>FERRAMENTA FRATELLI SACCO SNC</t>
  </si>
  <si>
    <t>01131170035</t>
  </si>
  <si>
    <t>18/01/2019</t>
  </si>
  <si>
    <t>30/01/2019</t>
  </si>
  <si>
    <t>176/2018</t>
  </si>
  <si>
    <t>sd ft n. 176/2018 del 27.12.18 -AFFIDAMENTO ALLA DITTA ORGANIZZAZIONE UFFICIO DI A.BARRA &amp; C. SAS - ARONA NOLEGGIO NOLEGGIO SISTEMA DIGITALE MULTIFUNZIONALE B/E E COLORI IN DOTAZIONE AGLI UFFICI- PERIODO 2018/2019</t>
  </si>
  <si>
    <t>ZE321FF56E</t>
  </si>
  <si>
    <t>29/12/2018</t>
  </si>
  <si>
    <t>ORGANIZZAZIONE UFFICIO BARRA S.A.S.</t>
  </si>
  <si>
    <t>01128570031</t>
  </si>
  <si>
    <t>28/01/2019</t>
  </si>
  <si>
    <t>179/2018</t>
  </si>
  <si>
    <t>NOLEGGIO MACCHINA FOTOCOPIATRICE B/N DURATA 24 MESI DAL 01/09/2017 AL 31/08/2019 PPERIODO DAL 01/01/2018 AL 31/12/2018</t>
  </si>
  <si>
    <t>ZF1202EA63</t>
  </si>
  <si>
    <t>180/2018</t>
  </si>
  <si>
    <t>sd ft n. 180/2018 del 27.12.18 -NOLEGGIO MACCHINA FOTOCOPIATRICE B/N DURATA 24 MESI DAL 01/09/2017 AL 31/08/2019 PPERIODO DAL  01/01/2018 AL 31/12/2018</t>
  </si>
  <si>
    <t>09/01/2019</t>
  </si>
  <si>
    <t>0023B</t>
  </si>
  <si>
    <t>02/01/2019</t>
  </si>
  <si>
    <t>sd ft n. 0023B del 02/01/2019</t>
  </si>
  <si>
    <t>03/01/2019</t>
  </si>
  <si>
    <t>CONSORZIO GESTIONE RIFIUTI MEDIO NOVARESE</t>
  </si>
  <si>
    <t>01594890038</t>
  </si>
  <si>
    <t>02/02/2019</t>
  </si>
  <si>
    <t>60</t>
  </si>
  <si>
    <t>sd ft n. 60 del 31/12/2018</t>
  </si>
  <si>
    <t>Z9F2285ED7</t>
  </si>
  <si>
    <t>07/01/2019</t>
  </si>
  <si>
    <t>BRUGO PIER ANTONIO SRL</t>
  </si>
  <si>
    <t>02095620031</t>
  </si>
  <si>
    <t>06/02/2019</t>
  </si>
  <si>
    <t>1830063157</t>
  </si>
  <si>
    <t>sd ft n. 1830063157 del 31/12/2018 - SERVIZIO DI GESTIONEEMANUTENZIONE ORDINARIA DEGLI IMPIANTI DI ILLUMINAZIONE PUBBLICA PERIODO 01/09/2017 - 31/08/2019 -  PERIODO 01.01.18/31.12.18</t>
  </si>
  <si>
    <t>Z1B20506CB</t>
  </si>
  <si>
    <t>ENEL SOLE SRL DIP.NORD OVEST</t>
  </si>
  <si>
    <t>05999811002</t>
  </si>
  <si>
    <t>02322600541</t>
  </si>
  <si>
    <t>PJ00641367</t>
  </si>
  <si>
    <t>cod. cliente 0020124467 SD FT N. PJ00641367 DEL 31/12/2018</t>
  </si>
  <si>
    <t>KUWAIT PETROLEUM ITALIA SPA</t>
  </si>
  <si>
    <t>00891951006</t>
  </si>
  <si>
    <t>00435970587</t>
  </si>
  <si>
    <t>ZCA187A15F</t>
  </si>
  <si>
    <t>10279</t>
  </si>
  <si>
    <t>sd ft n. 10279 del 31/12/2018</t>
  </si>
  <si>
    <t>727557064B</t>
  </si>
  <si>
    <t>08/01/2019</t>
  </si>
  <si>
    <t>VEDOGIOVANE COOPERATIVA SOCIALE</t>
  </si>
  <si>
    <t>01297540039</t>
  </si>
  <si>
    <t>07/02/2019</t>
  </si>
  <si>
    <t>10280</t>
  </si>
  <si>
    <t>sd ft n. 10280 del 31/12/2018</t>
  </si>
  <si>
    <t>10281</t>
  </si>
  <si>
    <t>sd ft n. 10281 del 31/12/2018</t>
  </si>
  <si>
    <t>10282</t>
  </si>
  <si>
    <t>sd ft n. 10282 del 31/12/2018</t>
  </si>
  <si>
    <t>AREA SOCIO ASSISTENZIALE</t>
  </si>
  <si>
    <t>10278</t>
  </si>
  <si>
    <t>sd ft n. 10278 del 31/12/2018</t>
  </si>
  <si>
    <t>11/01/2019</t>
  </si>
  <si>
    <t>0000020</t>
  </si>
  <si>
    <t>SD FT N. 0000020 DEL 09/01/2019</t>
  </si>
  <si>
    <t>NO</t>
  </si>
  <si>
    <t>10/01/2019</t>
  </si>
  <si>
    <t>CARTOLERIA DA ANTONELLA DI ALBERA ANTONELLA</t>
  </si>
  <si>
    <t>01302020035</t>
  </si>
  <si>
    <t>LBRNNL60S55E001D</t>
  </si>
  <si>
    <t>09/02/2019</t>
  </si>
  <si>
    <t>2000800873</t>
  </si>
  <si>
    <t>SD FT N. 2000800873 DEL 31/12/2018 - REFEZIONE SCOLASTICA SCUOLA PRIMARIA E INFANZIA ANNO 2019 (PERIODO GENNAIO/GIUGNO 2019)</t>
  </si>
  <si>
    <t>7144262F7E</t>
  </si>
  <si>
    <t>14/01/2019</t>
  </si>
  <si>
    <t>CAMST SOC. COOP. A R.L.</t>
  </si>
  <si>
    <t>00311310379</t>
  </si>
  <si>
    <t>13/02/2019</t>
  </si>
  <si>
    <t>2000800874</t>
  </si>
  <si>
    <t>SD FT N. 2000800874 DEL 31/12/2018 - REFEZIONE SCOLASTICA SCUOLA PRIMARIA E INFANZIA ANNO 2019 (PERIODO GENNAIO/GIUGNO 2019)</t>
  </si>
  <si>
    <t>04/PA</t>
  </si>
  <si>
    <t>15/01/2019</t>
  </si>
  <si>
    <t>SD FT N. 04/PA DEL 15/01/2019 -aggiornamento VIR al 31.12.2017</t>
  </si>
  <si>
    <t>Z932682455</t>
  </si>
  <si>
    <t>17/01/2019</t>
  </si>
  <si>
    <t>GE.VI. S.R.L.</t>
  </si>
  <si>
    <t>03107160123</t>
  </si>
  <si>
    <t>16/02/2019</t>
  </si>
  <si>
    <t>21/01/2019</t>
  </si>
  <si>
    <t>4/E</t>
  </si>
  <si>
    <t>SD FT N. 4/E DEL 17/01/2019</t>
  </si>
  <si>
    <t>19/01/2019</t>
  </si>
  <si>
    <t>Cartoleria Valsesia</t>
  </si>
  <si>
    <t>02035750039</t>
  </si>
  <si>
    <t>VLSSMN79E48B019I</t>
  </si>
  <si>
    <t>18/02/2019</t>
  </si>
  <si>
    <t>2019pa016</t>
  </si>
  <si>
    <t>SD FT N. 2019pa016 DEL 17/01/2019 - incarico di Responsabile del servizio di prevenzione e Protezione aziendale  (R.S.P.P.)</t>
  </si>
  <si>
    <t>ZC91DC251B</t>
  </si>
  <si>
    <t>MORETTI DOTT. ZENO</t>
  </si>
  <si>
    <t>01612580033</t>
  </si>
  <si>
    <t>MRTZNE69C06F205J</t>
  </si>
  <si>
    <t>10/02/2019</t>
  </si>
  <si>
    <t>3000236</t>
  </si>
  <si>
    <t>SD FT N. 3000236 DEL 17/01/2019 - DICEMBRE -00630000003032 - VIA FRATELLI DI DIO 50   28010 GARGALLO NO Fatturazione Automatica Consumi      Dicembre</t>
  </si>
  <si>
    <t>3000237</t>
  </si>
  <si>
    <t>SD FT N. 3000237 DEL 17/01/2018- Dicembre 00630000003041 - PIAZZA SAN PIETRO 2   28010 GARGALLO NO</t>
  </si>
  <si>
    <t>3000238</t>
  </si>
  <si>
    <t>SD FT N. 3000238 DEL 17/01/2019 - DICEMBRE -00630000003080 - PIAZZA DOTT CARLO BAROLI 2   28010 GARGALLO NO Fatturazione Automatica Consumi      Dicembre</t>
  </si>
  <si>
    <t>3000239</t>
  </si>
  <si>
    <t>SD FT N. 3000239 DEL 17/01/2019 -  Dicembre 10400001012901 - VIA VILLETTE    28010 GARGALLO NO</t>
  </si>
  <si>
    <t>0093B</t>
  </si>
  <si>
    <t>SD FT N. 0093B DEL 18/01/2019 - SERVIZIO DI RACCOLTA TRASPORTO E SMALTIMENTO RIFIUTI SOLIDI URBANI ANNO 2018</t>
  </si>
  <si>
    <t>20/02/2019</t>
  </si>
  <si>
    <t>014/226</t>
  </si>
  <si>
    <t>24/01/2019</t>
  </si>
  <si>
    <t>sd ft n. 014/226 del 24.01.2019 - FT. VEND.COMMESSA 47588 - OTTOBRE NOVEMBRE DICEMBRE 2018</t>
  </si>
  <si>
    <t>25/01/2019</t>
  </si>
  <si>
    <t>GPI S.p.A.</t>
  </si>
  <si>
    <t>01944260221</t>
  </si>
  <si>
    <t>24/02/2019</t>
  </si>
  <si>
    <t>31/01/2019</t>
  </si>
  <si>
    <t>el55</t>
  </si>
  <si>
    <t>SD FT N. EL55 DEL 28.01.19 - RAPPRESENTANZA IN GIUDIZIO IN COMMISSIONE TRIBUTARIA REGIONA LE APPELLO MONTEROSA SAS AVVISI ICI ANNI 2011 EMESSI NEL 2013</t>
  </si>
  <si>
    <t>ZB9166CC22</t>
  </si>
  <si>
    <t>29/01/2019</t>
  </si>
  <si>
    <t>FOGAGNOLO  AVV. MAURIZIO</t>
  </si>
  <si>
    <t>07532100018</t>
  </si>
  <si>
    <t>FGGMRZ67P24C139L</t>
  </si>
  <si>
    <t>28/02/2019</t>
  </si>
  <si>
    <t>5600000122</t>
  </si>
  <si>
    <t>SD FT 5600000122 DEL 30.01.2018</t>
  </si>
  <si>
    <t>CSI PIEMONTE (CONSORZIO SISTEMA INFORMATIVO)</t>
  </si>
  <si>
    <t>01995120019</t>
  </si>
  <si>
    <t>02/03/2019</t>
  </si>
  <si>
    <t>03/2019</t>
  </si>
  <si>
    <t>SD FT N. 03/2019 DEL 24.0.19 -DETERMINA TECNICA 61 DEL 24/11/2018</t>
  </si>
  <si>
    <t>Z7925DB950</t>
  </si>
  <si>
    <t>PINATO ARCH. GLORIA</t>
  </si>
  <si>
    <t>PNTGLR74R48B019D</t>
  </si>
  <si>
    <t>27/02/2019</t>
  </si>
  <si>
    <t>3FO19046088</t>
  </si>
  <si>
    <t>SD FT N. 3FO19046088 DEL 24.01.19 - Competenze Servizi di Manutenzione</t>
  </si>
  <si>
    <t>Z5E26ADFD4</t>
  </si>
  <si>
    <t>OTIS SERVIZI SRL</t>
  </si>
  <si>
    <t>01729590032</t>
  </si>
  <si>
    <t>10/EL</t>
  </si>
  <si>
    <t>PROGETTAZIONE DEFINITIVA-ESECUTIVA PER ADEGUAMENTO DEGLI IMPIANTI ELETTRICI DELLA SCUOLA DELL'INFANZAIA E DELLA SCUOLA PRIMARIA [Ex.Imp. 2018/373] (Somma Impegnate nell'Esercizio 2018 da riscrivere nell'Esercizio 2019)</t>
  </si>
  <si>
    <t>Z8525D4102</t>
  </si>
  <si>
    <t>PREGNOLATO MASSIOMO PER. IND.</t>
  </si>
  <si>
    <t>01757340037</t>
  </si>
  <si>
    <t>01/02/2019</t>
  </si>
  <si>
    <t>0139B</t>
  </si>
  <si>
    <t>D FT N. 0139B DEL 01.02.2019 - SERVIZIO DI RACCOLTA TRASPORTO E SMALTIMENTO RIFIUTI SOLIDI URBANI ANNO 2018 [Ex.Imp. 2018/141] (Somma Impegnate nell'Esercizio 2018 da riscrivere nell'Esercizio 2019)</t>
  </si>
  <si>
    <t>03/03/2019</t>
  </si>
  <si>
    <t>0169B</t>
  </si>
  <si>
    <t>SD FT N. 169B DEL 01.02.2019 - SERVIZIO DI RACCOLTA TRASPORTO E SMALTIMENTO RIFIUTI SOLIDI URBANI ANNO 2018 [Ex.Imp. 2018/141] (Somma Impegnate nell'Esercizio 2018 da riscrivere nell'Esercizio 2019)</t>
  </si>
  <si>
    <t>2019/200/2</t>
  </si>
  <si>
    <t>SD FT N. 2019/200/2 DEL 24/01/2019 - Determina n. 47 del 19/03/2018 Reg. Gen. - n. 6 del 19/03/2018 Area Economico Finanziaria; Fornitura software applic. sotto riportato in licenza d'uso al Comune di Gargallo; Installazione e addest ramento al personale</t>
  </si>
  <si>
    <t>Z0C1A9C410</t>
  </si>
  <si>
    <t>SISCOM SPA</t>
  </si>
  <si>
    <t>01778000040</t>
  </si>
  <si>
    <t>01/03/2019</t>
  </si>
  <si>
    <t>2019/201/2</t>
  </si>
  <si>
    <t>SD FT N. 2019/201/2 DEL 24.01.19 -Determina n. 47 del 19/03/2018 Reg. Gen. - n. 6 del 19/03/2018 Area Economico Finanziaria; Fornitura software applicativo sotto riportato in licenza d'uso al Comune di Gargallo; Installazione e addest ramento al personale</t>
  </si>
  <si>
    <t>*</t>
  </si>
  <si>
    <t>Z3F26CFC89</t>
  </si>
  <si>
    <t>2019/203/2</t>
  </si>
  <si>
    <t>SD FT N. 2019/203/2 DEL 24.01.19 -Determina n. 48 del 19/03/2018 Reg. Gen. - n. 13 del 19/03/2018 Area Amministrativa; Fornitura software applicativo sotto riportato in licenza d'uso al Comune di Gargallo; Installazione e addestrament o al personale</t>
  </si>
  <si>
    <t>2019/204/2</t>
  </si>
  <si>
    <t>SD FT N. 2019/204/2 DEL 24.01.19 -Determina n. 80 del 20/06/2018 Reg. Gen. n. 9 del 20/06/2018 Area Tributi; Fornitura software applicativo sotto riportato in licenza d'uso al Comune di Gargallo; Installazione e addestramento al perso nale</t>
  </si>
  <si>
    <t>Z8724132A2</t>
  </si>
  <si>
    <t>2PA</t>
  </si>
  <si>
    <t>SD FT N. 2PA DEL 31.01.2019</t>
  </si>
  <si>
    <t>Z581EDBB5B</t>
  </si>
  <si>
    <t>04/02/2019</t>
  </si>
  <si>
    <t>FRASSINI GIANFRANCO SNC DI CALCAGNO DAVIDE &amp; C.</t>
  </si>
  <si>
    <t>02470130036</t>
  </si>
  <si>
    <t>06/03/2019</t>
  </si>
  <si>
    <t>5/FE</t>
  </si>
  <si>
    <t>SD FT N. 5/FE DEL 18.01.19</t>
  </si>
  <si>
    <t>ZANETTA MIRKO CRISTIAN</t>
  </si>
  <si>
    <t>02503040038</t>
  </si>
  <si>
    <t>ZNTMKC72H12B019C</t>
  </si>
  <si>
    <t>0217B</t>
  </si>
  <si>
    <t>SD FT 0217B DEL 01/02/2019</t>
  </si>
  <si>
    <t>17/02/2019</t>
  </si>
  <si>
    <t>PJ00747511</t>
  </si>
  <si>
    <t>cod. cliente 0020124467 sd ft PJ00747511del 31.01.19</t>
  </si>
  <si>
    <t>Z6C27088D0</t>
  </si>
  <si>
    <t>08/02/2019</t>
  </si>
  <si>
    <t>FT 2019/46</t>
  </si>
  <si>
    <t>SD FT FT 2019/46 DEL 06-02.19 - AGGIORNAMENTO INVENTARIO COMUNALE AL 31/12/2017</t>
  </si>
  <si>
    <t>D.M.C. SERVIZI SRL</t>
  </si>
  <si>
    <t>06064860015</t>
  </si>
  <si>
    <t>09/03/2019</t>
  </si>
  <si>
    <t>04/2019</t>
  </si>
  <si>
    <t>SD FT N. 2/2019 DEL 31.01.19 --AFFIDAMENTO ALLA DITTA ORGANIZZAZIONE UFFICIO DI A.BARRA &amp; C. SAS - ARONA NOLEGGIO NOLEGGIO SISTEMA DIGITALE MULTIFUNZIONALE B/E E COLORI IN DOTAZIONE AGLI UFFICI- PERIODO 2018/2019</t>
  </si>
  <si>
    <t>10/03/2019</t>
  </si>
  <si>
    <t>09/2019</t>
  </si>
  <si>
    <t>SD FT N. 10/2019 DEL 31.01.19 -- NOLEGGIO MACCHINA FOTOCOPIATRICE B/N DURATA 24 MESI DAL 01/09/2017 AL 31/08/2019 PERIODO DAL 01/01/2019 AL 31/08/2019</t>
  </si>
  <si>
    <t>10/2019</t>
  </si>
  <si>
    <t>SD FT N. 10/2019 del 31.01.19 - NOLEGGIO MACCHINA FOTOCOPIATRICE B/N DURATA 24 MESI DAL 01/09/2017 AL 31/08/2019 PERIODO DAL 01/01/2019 AL 31/08/2019</t>
  </si>
  <si>
    <t>27</t>
  </si>
  <si>
    <t>SD FT N. 27 DEL 07/02/2019</t>
  </si>
  <si>
    <t>ZB827089B0</t>
  </si>
  <si>
    <t>F.LLI MARCODINI A.G.M. SNC</t>
  </si>
  <si>
    <t>00113900039</t>
  </si>
  <si>
    <t>0550120190000000100</t>
  </si>
  <si>
    <t>sd ft n. 0550120190000000100 del 21.01.19</t>
  </si>
  <si>
    <t>ZD226D08B4</t>
  </si>
  <si>
    <t>ACQUA NOVARA V.C.O. S.P.A.</t>
  </si>
  <si>
    <t>02078000037</t>
  </si>
  <si>
    <t>0550120190000013200</t>
  </si>
  <si>
    <t>sd ft n.0550120190000013200 del 24.01.19</t>
  </si>
  <si>
    <t>05/02/2019</t>
  </si>
  <si>
    <t>14/04/2019</t>
  </si>
  <si>
    <t>16/04/2019</t>
  </si>
  <si>
    <t>07/03/2019</t>
  </si>
  <si>
    <t>0550120190000013300</t>
  </si>
  <si>
    <t>sd ft n.0550120190000013300 del 24.01.19</t>
  </si>
  <si>
    <t>0550120190000013400</t>
  </si>
  <si>
    <t>sd ft n.0550120190000013400 del 24.01.19</t>
  </si>
  <si>
    <t>0550120190000013500</t>
  </si>
  <si>
    <t>sd ft n.0550120190000013500 del 24.01.19</t>
  </si>
  <si>
    <t>0550120190000013600</t>
  </si>
  <si>
    <t>sd ft n.0550120190000013600 del 24.01.19</t>
  </si>
  <si>
    <t>0550120190000013700</t>
  </si>
  <si>
    <t>sd ft n.0550120190000013700 del 24.01.19</t>
  </si>
  <si>
    <t>0550120190000013800</t>
  </si>
  <si>
    <t>sd ft n.0550120190000013800 del 24.01.19</t>
  </si>
  <si>
    <t>0550120190000013900</t>
  </si>
  <si>
    <t>sd ft n.0550120190000013900 del 24.01.19</t>
  </si>
  <si>
    <t>0550120190000014000</t>
  </si>
  <si>
    <t>sd ft n.0550120190000014000 del 24.01.19</t>
  </si>
  <si>
    <t>0550120190000014100</t>
  </si>
  <si>
    <t>sd ft n.0550120190000014100 del 24.01.19</t>
  </si>
  <si>
    <t>0272B</t>
  </si>
  <si>
    <t>SD FT N 0272B DEL 13.02.19 - SERVIZIO DI RACCOLTA TRASPORTO E SMALTIMENTO RIFIUTI SOLIDI URBANI ANNO 2019</t>
  </si>
  <si>
    <t>14/02/2019</t>
  </si>
  <si>
    <t>16/03/2019</t>
  </si>
  <si>
    <t>0310B</t>
  </si>
  <si>
    <t>SD FT N 0310B DEL 13.02.19 - SERVIZIO DI RACCOLTA TRASPORTO E SMALTIMENTO RIFIUTI SOLIDI URBANI ANNO 2019</t>
  </si>
  <si>
    <t>0341B</t>
  </si>
  <si>
    <t>SD FT N 0341B DEL 13.02.19 - SERVIZIO DI RACCOLTA TRASPORTO E SMALTIMENTO RIFIUTI SOLIDI URBANI ANNO 2019</t>
  </si>
  <si>
    <t>1930003769</t>
  </si>
  <si>
    <t>SD FT N. 1930003769 DEL 31.01.19</t>
  </si>
  <si>
    <t>13/03/2019</t>
  </si>
  <si>
    <t>FPA 3/19</t>
  </si>
  <si>
    <t>SD FT N. FPA3/19 DEL 13.02.19 - CONFERIMENTO INCARICO PER GESTIONE DICHIARAZIONI FISCALI IVA ANNI 2017/2018 IMPEGNO DI SPESA CIG Z371D8903C</t>
  </si>
  <si>
    <t>MEDINA DOTT. FABIO PIETRO STUDIO ECONOMIA AZIENDALE</t>
  </si>
  <si>
    <t>01547170033</t>
  </si>
  <si>
    <t>MDNFPT69M19F952M</t>
  </si>
  <si>
    <t>18/03/2019</t>
  </si>
  <si>
    <t>10/01</t>
  </si>
  <si>
    <t>SD FT . 10/01 DEL 31.01.19 -ASSISTENZA POST SCUOLA INFANZA  - (PERIODO GENNAIO GIUGNO 2019)</t>
  </si>
  <si>
    <t>15/03/2019</t>
  </si>
  <si>
    <t>11/01</t>
  </si>
  <si>
    <t>SD FT N.  11/01 DEL 31-01.19--ASSISTENZA PRE E POST SCUOLA PRIMARIA  - (PERIODO GENNAIO GIUGNO 2019)</t>
  </si>
  <si>
    <t>12/01</t>
  </si>
  <si>
    <t>sd ft n. 12/01 del 31.01.19--ASSISTENZA  SCOLASTICA ALUNNI SOGGETTI PORTATORI DI HANDICAP (PERIODO GENNAIO GIUGNO 2019)</t>
  </si>
  <si>
    <t>8/01</t>
  </si>
  <si>
    <t>sd ft n. 8/01 del 31.01.19 --PRESTAZIONE DI SERVIZI PULIZIA CENTRO CIVICO PERIODO 01/01/2019-30/09/2019</t>
  </si>
  <si>
    <t>9/01</t>
  </si>
  <si>
    <t>sd ft n. 9/01 del 31.01.19 --SCODELLAMENTO E ASSISTENZA PER SERVIZIO DI REFEZIONE SCOLASTICA SCUOLA INFANZA E PRIMARIA  - (PERIODO GENNAIO GIUGNO 2019)</t>
  </si>
  <si>
    <t>2000900698</t>
  </si>
  <si>
    <t>sd ft n. 2000900698 del 31.01.19--REFEZIONE SCOLASTICA SCUOLA PRIMARIA E INFANZIA ANNO 2019 (PERIODO GENNAIO/GIUGNO 2019)</t>
  </si>
  <si>
    <t>2000900699</t>
  </si>
  <si>
    <t>sd ft n. 2000900699 del 31.01.19 --REFEZIONE SCOLASTICA SCUOLA PRIMARIA E INFANZIA ANNO 2019 (PERIODO GENNAIO/GIUGNO 2019)</t>
  </si>
  <si>
    <t>2000901664</t>
  </si>
  <si>
    <t>sd ft n. 2000901664 del 31.01.19 --REFEZIONE SCOLASTICA SCUOLA PRIMARIA E INFANZIA ANNO 2019 (PERIODO GENNAIO/GIUGNO 2019)</t>
  </si>
  <si>
    <t>15/02/2019</t>
  </si>
  <si>
    <t>17/03/2019</t>
  </si>
  <si>
    <t>2000901665</t>
  </si>
  <si>
    <t>d ft n. 2000901665 del 31.01.19 --REFEZIONE SCOLASTICA SCUOLA PRIMARIA E INFANZIA ANNO 2019 (PERIODO GENNAIO/GIUGNO 2019)</t>
  </si>
  <si>
    <t>2190008115</t>
  </si>
  <si>
    <t>sd ft n. 2190008115 del 31.01.19 --IT001E02665158 201812 ILL. PUBBLICA - VIA F.LLI DI DIO SEDE DI FORNITURA EE</t>
  </si>
  <si>
    <t>08/03/2019</t>
  </si>
  <si>
    <t>2190008116</t>
  </si>
  <si>
    <t>d ft n. 2190008116 del 31.01.19 --IT001E04541268 201812 ILL. PUBBLICA - P.ZZA SAN PIETRO SEDE DI FORNITURA EE</t>
  </si>
  <si>
    <t>2190008117</t>
  </si>
  <si>
    <t>d ft n. 2190008117 del 31.0.19 -- IT001E04541264 201812 ILL. PUBBLICA - VIA  UMBERTO I SEDE DI FORNITURA EE</t>
  </si>
  <si>
    <t>2190008120</t>
  </si>
  <si>
    <t>sd ft n. 2190008120 del 31.01.19 --IT001E04541266 201812 ILL. PUBBLICA - VIA  P.L. BAROLI SEDE DI FORNITURA EE</t>
  </si>
  <si>
    <t>2190008123</t>
  </si>
  <si>
    <t>sd ft n. 2190008123 del 31.01.19 --IT001E04556105 201812 ILL. PUBBLICA - CONCENTRICO/FRAZIONI SEDE DI FORNITURA EE</t>
  </si>
  <si>
    <t>2190008125</t>
  </si>
  <si>
    <t>d ft n. 2190008125 del 31.01.19 --IT001E01271937 201812 ILL. PUBBLICA - VIA  PANIGHERA SEDE DI FORNITURA EE</t>
  </si>
  <si>
    <t>2190001117</t>
  </si>
  <si>
    <t>sd ft n. 2190001117 del 31.01.19 --IT001E02416457 Gennaio 2019 IT001E02416457 SEDE DI FORNITURA EE</t>
  </si>
  <si>
    <t>2190008127</t>
  </si>
  <si>
    <t>sd ft n. 2190008127 del 31.01.19 -- IT001E02416442 201812 SICUREZZA VIDEOSORVEGLIANZA SEDE DI FORNITURA EE</t>
  </si>
  <si>
    <t>2190001118</t>
  </si>
  <si>
    <t>sd ft n. 2190001118 del 31.01.19 --IT001E02416458 Gennaio 2019 IT001E02416458 SEDE DI FORNITURA EE</t>
  </si>
  <si>
    <t>2190008121</t>
  </si>
  <si>
    <t>sd ft n. 2190008121 de 31.01.19 --IT001E04541272 201812 SCUOLA DELL'INFANZIA SEDE DI FORNITURA EE</t>
  </si>
  <si>
    <t>2190008124</t>
  </si>
  <si>
    <t>sd ft n. 2190008124 del 31.01.19 -- IT001E04622213 201812 IMPIANTO SPORTIVO SEDE DI FORNITURA EE</t>
  </si>
  <si>
    <t>24/04/2019</t>
  </si>
  <si>
    <t>Z6D25E3394</t>
  </si>
  <si>
    <t>2190008126</t>
  </si>
  <si>
    <t>sd ft n. 2190008126 del 31.01.19 --201812 CIMITERO SEDE DI FORNITURA EE</t>
  </si>
  <si>
    <t>2190001119</t>
  </si>
  <si>
    <t>d ft n. 2190001119 del 31.01.19 --IT001E02407984 Gennaio 2019 IT001E02407984 SEDE DI FORNITURA EE</t>
  </si>
  <si>
    <t>2190008122</t>
  </si>
  <si>
    <t>sd ft 2190008122 del 31.01.19 --IT001E04541270 201812 SCUOLA  PRIMARIA SEDE DI FORNITURA EE</t>
  </si>
  <si>
    <t>2190008114</t>
  </si>
  <si>
    <t>sd ft n. 2190008114 del 31.01.19 --IT001E02120912 201812 ILL. PUBBLICA - VIA VILLETTE SEDE DI FORNITURA EE</t>
  </si>
  <si>
    <t>2190008118</t>
  </si>
  <si>
    <t>sd ft n. 2190008118 del 31.01.19 --IT001E04541271 201812 PALAZZO CIVICO SEDE DI FORNITURA EE</t>
  </si>
  <si>
    <t>0403B</t>
  </si>
  <si>
    <t>SD FT N. 0403B DEL 08/02/2019</t>
  </si>
  <si>
    <t>17/04/2019</t>
  </si>
  <si>
    <t>22/03/2019</t>
  </si>
  <si>
    <t>0401B</t>
  </si>
  <si>
    <t>SD FT N. 0401B DEL 18/02/2019</t>
  </si>
  <si>
    <t>0376B</t>
  </si>
  <si>
    <t>SD FT N. 0376B DEL 15/02/2019</t>
  </si>
  <si>
    <t>20/03/2019</t>
  </si>
  <si>
    <t>0375B</t>
  </si>
  <si>
    <t>SD FT N. 0375B DEL 15/02/2019</t>
  </si>
  <si>
    <t>0423B</t>
  </si>
  <si>
    <t>19/02/2019</t>
  </si>
  <si>
    <t>SD FT N. 0423B DEL 19/02/2019</t>
  </si>
  <si>
    <t>0002106241</t>
  </si>
  <si>
    <t>SD FT N. 0002106241 DEL 15/02/2019</t>
  </si>
  <si>
    <t>MAGGIOLI SPA</t>
  </si>
  <si>
    <t>02066400405</t>
  </si>
  <si>
    <t>06188330150</t>
  </si>
  <si>
    <t>0376E</t>
  </si>
  <si>
    <t>SD FT N. 0376E DEL 15/02/2019 --IMPEGNO DI SPESA CANONE DI MANUTENZIONE SITO ISTITUZIONE COMUNE DI GARGALLO, ANNO 2019</t>
  </si>
  <si>
    <t>ZEE26ABB25</t>
  </si>
  <si>
    <t>ePublic SRL</t>
  </si>
  <si>
    <t>01902060035</t>
  </si>
  <si>
    <t>8A00091298</t>
  </si>
  <si>
    <t>sd ft n. 8A00091298 del 06/02/2019</t>
  </si>
  <si>
    <t>22/02/2019</t>
  </si>
  <si>
    <t>24/03/2019</t>
  </si>
  <si>
    <t>8A00091451</t>
  </si>
  <si>
    <t>sd ft n. 8A00091451 del 06/02/2019</t>
  </si>
  <si>
    <t>016X20191V6000284</t>
  </si>
  <si>
    <t>sd ft n. 016X20191V6000284 del 14/02/2019  - AP - Servizio PUBBLICA AMMINISTRAZIONE</t>
  </si>
  <si>
    <t>ZB426F51CD</t>
  </si>
  <si>
    <t>Intesa Sanpaolo S.p.A.</t>
  </si>
  <si>
    <t>10810700152</t>
  </si>
  <si>
    <t>0002106958</t>
  </si>
  <si>
    <t>sd ft n. 0002106958 del 22/02/2019</t>
  </si>
  <si>
    <t>ZE2270BE30</t>
  </si>
  <si>
    <t>25/02/2019</t>
  </si>
  <si>
    <t>AREA VIGILANZA E COMMERCIO</t>
  </si>
  <si>
    <t>27/03/2019</t>
  </si>
  <si>
    <t>FT 2019/57</t>
  </si>
  <si>
    <t>26/02/2019</t>
  </si>
  <si>
    <t>sd ft n. FT 2019/57 del 26/02/2019</t>
  </si>
  <si>
    <t>28/03/2019</t>
  </si>
  <si>
    <t>8A00094565</t>
  </si>
  <si>
    <t>SD. FT N. 8A00094565 DEL 06/02/2019</t>
  </si>
  <si>
    <t>8A00095802</t>
  </si>
  <si>
    <t>SD FT N. 8A00095802 DEL 06/02/2019</t>
  </si>
  <si>
    <t>8A00096714</t>
  </si>
  <si>
    <t>SD FT N. 8A00096714</t>
  </si>
  <si>
    <t>2190014963</t>
  </si>
  <si>
    <t>SD. FT.N. 2190014963 DEL 25/02/2019 IT001E02416458 201901 IT001E02416458 VIDEO SORVEGLIANZA VIA PIOVINO GENNAIO 2019</t>
  </si>
  <si>
    <t>29/03/2019</t>
  </si>
  <si>
    <t>3001104</t>
  </si>
  <si>
    <t>SD FT N.3001104 DEL 19/02/2019 00630000003032 - VIA FRATELLI DI DIO 50   28010 GARGALLO NO</t>
  </si>
  <si>
    <t>Z9326E50D9</t>
  </si>
  <si>
    <t>3001105</t>
  </si>
  <si>
    <t>SD FT N. 3001105 DEL 19/02/201900630000003041 - PIAZZA SAN PIETRO 2   28010 GARGALLO NO</t>
  </si>
  <si>
    <t>3001106</t>
  </si>
  <si>
    <t>SD. FT. N 3001106 DEL 19/02/2019 00630000003080 - PIAZZA DOTT CARLO BAROLI 2   28010 GARGALLO NO</t>
  </si>
  <si>
    <t>3001107</t>
  </si>
  <si>
    <t>SD FT. N. 3001107 DEL 19/02/2019 10400001012901 - VIA VILLETTE    28010 GARGALLO NO</t>
  </si>
  <si>
    <t>04/03/2019</t>
  </si>
  <si>
    <t>2190020129</t>
  </si>
  <si>
    <t>SD. FT. N.2190020129 DEL 27/02/2019 IT001E04541270 201901 SCUOLA  PRIMARIA , VIA DON MINZONI 2 , GENNAIO 2019</t>
  </si>
  <si>
    <t>31/03/2019</t>
  </si>
  <si>
    <t>2190019441</t>
  </si>
  <si>
    <t>SD. FT. N. 2190019441 DEL 27/02/2019 IT001E02416442 201901 SICUREZZA VIDEOSORVEGLIANZA  VIA RONCHETO SN , GENNAIO 2019</t>
  </si>
  <si>
    <t>2190018227</t>
  </si>
  <si>
    <t>SD FT.N. 2190018227 DEL 27/02/2019  IT001E04556105 201901 ILL. PUBBLICA - CENTRO CONCENTRICO, GENNAIO 2019</t>
  </si>
  <si>
    <t>2190014964</t>
  </si>
  <si>
    <t>SD. FT. N. 2190014964 DEL 25/02/2019 IT001E02407984 201901 IT001E02407984 VIDEO SORVGLIANZA VIA DON MINZONI SN , GENNAIO 2019</t>
  </si>
  <si>
    <t>2190014962</t>
  </si>
  <si>
    <t>SD FT. N. 2190014962 DEL 25/02/2019 IT001E02416457 201901 IT001E02416457 VIA ISEI SNC , VIDEOSORVEGLIANZA , GENNAIO 2019</t>
  </si>
  <si>
    <t>2190018136</t>
  </si>
  <si>
    <t>SD. FT. N. 2190018136 DEL 27/02/2019 IT001E04541266 201901 ILL. PUBBLICA - VIA  P.L. BAROLI SNC ,GENNAIO 2019</t>
  </si>
  <si>
    <t>2190017194</t>
  </si>
  <si>
    <t>SD. FT. N.2190017194 DEL 27/02/2019 IT001E04541264 201901 ILL. PUBBLICA - VIA  UMBERTO I, SNC GENNAIO 2019</t>
  </si>
  <si>
    <t>2190017799</t>
  </si>
  <si>
    <t>SD. FT. N. 2190017799 DEL 27/02/2019 IT001E02665158 201901 ILL. PUBBLICA - VIA F.LLI DI DIO,SNC GENNAIO 2019</t>
  </si>
  <si>
    <t>2190019674</t>
  </si>
  <si>
    <t>SD. FT. N. 2190019674 DEL 27/02/2019 IT001E01271937 201901 ILL. PUBBLICA - VIA  PANIGHERA, SNC GENNAIO 2019</t>
  </si>
  <si>
    <t>2190017670</t>
  </si>
  <si>
    <t>SD. FT.N. 2190017670 DEL 27/02/2019 IT001E07047260 201901 CIMITERO , VIA DON MINZONI 45 , GENNAIO 2019</t>
  </si>
  <si>
    <t>2190019840</t>
  </si>
  <si>
    <t>SD. FT. N. 2190019840 DEL 27/02/2019 IT001E04541269 201901 MUSEO CALZOLAIO, P.ZZA SAN PIETRO 2 , GENNAIO 2019</t>
  </si>
  <si>
    <t>05/03/2019</t>
  </si>
  <si>
    <t>2190020090</t>
  </si>
  <si>
    <t>sd. fat n. 2190020090 del 27/02/2019 IT001E04541268 201901 ILL. PUBBLICA - P.ZZA SAN PIETRO SEDE DI FORNITURA EE</t>
  </si>
  <si>
    <t>03/04/2019</t>
  </si>
  <si>
    <t>2190019382</t>
  </si>
  <si>
    <t>sd. fat n.2190019382   del  27/02/2019 IT001E02120912 201901 ILL. PUBBLICA - VIA VILLETTE SEDE DI FORNITURA EE</t>
  </si>
  <si>
    <t>2190017777</t>
  </si>
  <si>
    <t>sd. fatt n. 2190017777 del 27/02/2019 IT001E04541271 201901 PALAZZO CIVICO SEDE DI FORNITURA EE</t>
  </si>
  <si>
    <t>2190018851</t>
  </si>
  <si>
    <t>SD. FT . N. 2190018851  DEL 27/02/2019 IT001E04541272 201901 SCUOLA DELL'INFANZIA SEDE DI FORNITURA EE</t>
  </si>
  <si>
    <t>2190019140</t>
  </si>
  <si>
    <t>SD. FATTURA N. 2190019140 IT001E04622213 201901 IMPIANTO SPORTIVO DICEMBRE 2018</t>
  </si>
  <si>
    <t>17-FE</t>
  </si>
  <si>
    <t>SD. FATT-. 17 FE DEL 28/02/2019 1°STATO DI AVANZAMENTO DEI LAVORI - REALIZZAZIONE STRUTTUTA POLIFUNZIONALE - LOTTO 2  CIG. 7688845B9B CUP. I18B18000090004</t>
  </si>
  <si>
    <t>7688845B9B</t>
  </si>
  <si>
    <t>EDILAND S.R.L.</t>
  </si>
  <si>
    <t>02175620034</t>
  </si>
  <si>
    <t>8 PA</t>
  </si>
  <si>
    <t>SD. Fattura N.8 PA DEL 28/02/2019 SMALTIMENTO E TRASPORTO</t>
  </si>
  <si>
    <t>Z4E26C3E72</t>
  </si>
  <si>
    <t>05/04/2019</t>
  </si>
  <si>
    <t>51/01</t>
  </si>
  <si>
    <t>SD. FAT N. 51/01 DEL 28/02/2019 SCODELLAMENTO E ASSISTENZA PER SERVIZIO DI REFEZIONE SCOLASTICA SCUOLA INFANZA E PRIMARIA  - (PERIODO GENNAIO GIUGNO 2019)</t>
  </si>
  <si>
    <t>94010670035</t>
  </si>
  <si>
    <t>14/03/2019</t>
  </si>
  <si>
    <t>52/01</t>
  </si>
  <si>
    <t>SD. FAT. N. 52/01 DEL 28/02/2019 ASSISTENZA POST SCUOLA INFANZA  - (PERIODO GENNAIO GIUGNO 2019)</t>
  </si>
  <si>
    <t>53/01</t>
  </si>
  <si>
    <t>SD. FAT N. 53/01 DEL 08/03/2019 ASSISTENZA PRE E POST SCUOLA PRIMARIA  - (PERIODO GENNAIO GIUGNO 2019)</t>
  </si>
  <si>
    <t>54/01</t>
  </si>
  <si>
    <t>SD. FT N. 54/01 DEL 28/02/2019 ASSISTENZA  SCOLASTICA ALUNNI SOGGETTI PORTATORI DI HANDICAP (PERIODO GENNAIO GIUGNO 2019)</t>
  </si>
  <si>
    <t>50/01</t>
  </si>
  <si>
    <t>SD. FT N. 50/01 DEL 28/02/2019 PRESTAZIONE DI SERVIZI PULIZIA CENTRO CIVICO PERIODO 01/01/2019-30/09/2019</t>
  </si>
  <si>
    <t>0001105202</t>
  </si>
  <si>
    <t>SD. FATTURA N. 0001105202 servizio di bollettazione e postalizzazione della Tari</t>
  </si>
  <si>
    <t>Z48268F58C</t>
  </si>
  <si>
    <t>PJ00862291</t>
  </si>
  <si>
    <t>SA. F. N. PJ00862291 DEL 28/02/2019 FORNITURA CARBURANTE 2019</t>
  </si>
  <si>
    <t>2019130000077</t>
  </si>
  <si>
    <t>SD. FT. N. 2019130000077 DEL 28/02/2019 FORNITURA ARREDI PER ESTERNO [Ex.Imp. 2018/412] (Somma Impegnate nell'Esercizio 2018 da riscrivere nell'Esercizio 2019)</t>
  </si>
  <si>
    <t>Z11262AB80</t>
  </si>
  <si>
    <t>METALCO SRL</t>
  </si>
  <si>
    <t>04299810269</t>
  </si>
  <si>
    <t>1930009087</t>
  </si>
  <si>
    <t>SD. FAT. N. 1930009087 DEL 28/02/2018 MANUTENZIONE ORDINARIA DEGLI IMPIANTI DI ILLUMINAZIONE PUBBLICA 2019 VEDI ALLEGATO Ove applicabile, imposta di bollo assolta in modo virtuale ai sensi del DM 17 giugno 2014.</t>
  </si>
  <si>
    <t>273</t>
  </si>
  <si>
    <t>SD. FATTURA N. 273 DEL 06/03/2019 CANONE SEMESTRALE ATTREZZATURE ANTINCENDIO 2019</t>
  </si>
  <si>
    <t>ZD72746D60</t>
  </si>
  <si>
    <t>NEW FIRE SRL</t>
  </si>
  <si>
    <t>02429380039</t>
  </si>
  <si>
    <t>06/04/2019</t>
  </si>
  <si>
    <t>32/001</t>
  </si>
  <si>
    <t>REVISIONE PIAGGIO BEVERLY 250 TARGA CC07904 [Ex.Imp. 2018/411] (Somma Impegnate nell'Esercizio 2018 da riscrivere nell'Esercizio 2019)</t>
  </si>
  <si>
    <t>ZB7264F47B</t>
  </si>
  <si>
    <t>SAVOINI CARMELO &amp; C. SRL</t>
  </si>
  <si>
    <t>00376370037</t>
  </si>
  <si>
    <t>07/04/2019</t>
  </si>
  <si>
    <t>11/03/2019</t>
  </si>
  <si>
    <t>19019/2019</t>
  </si>
  <si>
    <t>sd. ft n. 19019/2019 del 28/02/2019 NOLEGGIO MACCHINA FOTOCOPIATRICE SISTEMA DIGITALE MULTIFUNZIONALE B/E E COLORI IN DOTAZIONE AGLI UFFICI- PERIODO  FEBB 2019</t>
  </si>
  <si>
    <t>19024/2019</t>
  </si>
  <si>
    <t>SD. FT N. 19024/2019 DEL 28/02/2019 NOLEGGIO MACCHINA FOTOCOPIATRICE B/N DURATA 24 MESI DAL 01/09/2017 AL 31/08/2019 
FEBBRAIO 2019</t>
  </si>
  <si>
    <t>19025/2019</t>
  </si>
  <si>
    <t>NOLEGGIO MACCHINA FOTOCOPIATRICE B/N DURATA 24 MESI DAL 01/09/2017 AL 31/08/2019 PERIODO FEBBRAIO 2019</t>
  </si>
  <si>
    <t>12/03/2019</t>
  </si>
  <si>
    <t>0464B</t>
  </si>
  <si>
    <t>SD. FT. N. 0464B DEL 08/03/2019 SERVIZIO DI RACCOLTA TRASPORTO E SMALTIMENTO RIFIUTI SOLIDI URBANI. CANONE DI FEBBRAIO 2019,RACCOLTA DIFF,SECCO E UMIDO.</t>
  </si>
  <si>
    <t>10/04/2019</t>
  </si>
  <si>
    <t>000077/PA</t>
  </si>
  <si>
    <t>sd. ft n. 000077/PA del 04/03/2019  MANUTENZIONE OROLOGIO RILEVATORE PRESENZE 2019</t>
  </si>
  <si>
    <t>Z9D26AC89C</t>
  </si>
  <si>
    <t>12/04/2019</t>
  </si>
  <si>
    <t>el82</t>
  </si>
  <si>
    <t>SD FT N. el82 DEL 13/03/2019 -</t>
  </si>
  <si>
    <t>ZC020C2EA9</t>
  </si>
  <si>
    <t>08/05/2019</t>
  </si>
  <si>
    <t>13/04/2019</t>
  </si>
  <si>
    <t>69</t>
  </si>
  <si>
    <t>SD FT N. 69 DEL 15.03.19 - SOSTITUZIONE DI ALCUNE LAMPADINE GUASTE DEI LAMPIONI DELLE SCUOLE E COLLEGAMENTO NUOVO CONTATORE IMPIANTO VIDEOSORVEGLIANZA E ILLUMINAZIONE DEL PARCO COMUNALE DI VIA DON MANZONI</t>
  </si>
  <si>
    <t>z262770b5f</t>
  </si>
  <si>
    <t>ELETTRO SERVICE DI STAGNI ROBERTO</t>
  </si>
  <si>
    <t>01566910038</t>
  </si>
  <si>
    <t>STGRRT73S03A290O</t>
  </si>
  <si>
    <t>2000904224</t>
  </si>
  <si>
    <t>SD FT N. 2000904224 DEL 28/02/2019 - REFEZIONE SCOLASTICA SCUOLA PRIMARIA E INFANZIA ANNO 2019 (PERIODO GENNAIO/GIUGNO 2019)</t>
  </si>
  <si>
    <t>2000904225</t>
  </si>
  <si>
    <t>SD FT N. 2000904225 DEL 28/02/2019 - REFEZIONE SCOLASTICA SCUOLA PRIMARIA E INFANZIA ANNO 2019 (PERIODO GENNAIO/GIUGNO 2019)</t>
  </si>
  <si>
    <t>0594B</t>
  </si>
  <si>
    <t>SD FT 0594B DL 20.03.19</t>
  </si>
  <si>
    <t>21/03/2019</t>
  </si>
  <si>
    <t>20/04/2019</t>
  </si>
  <si>
    <t>FT 2019/73</t>
  </si>
  <si>
    <t>25/03/2019</t>
  </si>
  <si>
    <t>SD FT FT 2019/73</t>
  </si>
  <si>
    <t>ZDC26EE4F7</t>
  </si>
  <si>
    <t>FC-2019-0000178-0</t>
  </si>
  <si>
    <t>SD FT N. FC-2019-0000178-0 DEL  25/03/19 - servizio di manutenzione ordianria impianto ascensore installato presso il centro civico anno 2019</t>
  </si>
  <si>
    <t>Z5327ACE8E</t>
  </si>
  <si>
    <t>DEGIORGI &amp; MACALLI SRL</t>
  </si>
  <si>
    <t>00467440038</t>
  </si>
  <si>
    <t>000467440038</t>
  </si>
  <si>
    <t>26/04/2019</t>
  </si>
  <si>
    <t>1-FE</t>
  </si>
  <si>
    <t>N. CREDITO N. 1-FE DEL 28.02.19 -Assunzione impegno di spesa per lavori di realizzazione struttura polifunzionale in via villette - lotto. n.2 [Ex.Imp. 2018/363] (Somma Impegnate nell'Esercizio 2018 da riscrivere nell'Esercizio 2019)</t>
  </si>
  <si>
    <t>3002469</t>
  </si>
  <si>
    <t>SD FT N. 3002469 DEL 20.03.19 - 00630000003032 - VIA FRATELLI DI DIO 50   28010 GARGALLO NO</t>
  </si>
  <si>
    <t>3002470</t>
  </si>
  <si>
    <t>SD FT N. 3002470 DEL 20.03.19 -00630000003041 - PIAZZA SAN PIETRO 2   28010 GARGALLO NO</t>
  </si>
  <si>
    <t>3002471</t>
  </si>
  <si>
    <t>SD FT 3002471 DEL 20.03.19-00630000003080 - PIAZZA DOTT CARLO BAROLI 2   28010 GARGALLO NO</t>
  </si>
  <si>
    <t>3002472</t>
  </si>
  <si>
    <t>SD FT N 3002472 DEL 20.03.19 -10400001012901 - VIA VILLETTE    28010 GARGALLO NO</t>
  </si>
  <si>
    <t>08/04/2019</t>
  </si>
  <si>
    <t>24-FE</t>
  </si>
  <si>
    <t>26/03/2019</t>
  </si>
  <si>
    <t>30/03/2019</t>
  </si>
  <si>
    <t>29/04/2019</t>
  </si>
  <si>
    <t>0629B</t>
  </si>
  <si>
    <t>01/04/2019</t>
  </si>
  <si>
    <t>SD. FT N. 0629B DEL 01-04-19</t>
  </si>
  <si>
    <t>03/05/2019</t>
  </si>
  <si>
    <t>0658B</t>
  </si>
  <si>
    <t>SD. FT N. 0658B DEL 01-04-19</t>
  </si>
  <si>
    <t>04/04/2019</t>
  </si>
  <si>
    <t>04/05/2019</t>
  </si>
  <si>
    <t>5</t>
  </si>
  <si>
    <t>SD FT N. 5 DEL 30.03.19 -CIMATURA- POTATURA AREA CORTILIZIA  SC.PRIMARIA</t>
  </si>
  <si>
    <t>ZE72791ED7</t>
  </si>
  <si>
    <t>CASAROTTI PATRIZIO N. SORISO 18/6/1959</t>
  </si>
  <si>
    <t>00971170030</t>
  </si>
  <si>
    <t>CSRPRZ59H18I857F</t>
  </si>
  <si>
    <t>4</t>
  </si>
  <si>
    <t>SD FT N. 4 DEL 18.03.19 -SERVIZIO SGOMBERO NEVE E SPARGIMENTO SALE VIABILITA' PUBBLICA COMUNALE - STAGIONE 2018/2019 [Ex.Imp. 2018/380] (Somma Impegnate nell'Esercizio 2018 da riscrivere nell'Esercizio 2019)</t>
  </si>
  <si>
    <t>ZC625D7FA1</t>
  </si>
  <si>
    <t>65/01</t>
  </si>
  <si>
    <t>SD FT N. 65/01 DEL 29.03.19-PRESTAZIONE DI SERVIZI PULIZIA CENTRO CIVICO PERIODO 01/01/2019-30/09/2019</t>
  </si>
  <si>
    <t>01/05/2019</t>
  </si>
  <si>
    <t>66/01</t>
  </si>
  <si>
    <t>D FT N. 66/01 DEL 29.01.19 - SCODELLAMENTO E ASSISTENZA PER SERVIZIO DI REFEZIONE SCOLASTICA SCUOLA INFANZA E PRIMARIA  - (PERIODO GENNAIO GIUGNO 2019)</t>
  </si>
  <si>
    <t>02/04/2019</t>
  </si>
  <si>
    <t>02/05/2019</t>
  </si>
  <si>
    <t>67/01</t>
  </si>
  <si>
    <t>SD FT N. 67/01 DEL 29.03.19 - ASSISTENZA POST SCUOLA INFANZA  - (PERIODO GENNAIO GIUGNO 2019)</t>
  </si>
  <si>
    <t>68/01</t>
  </si>
  <si>
    <t>D FT N. 68/01 DEL 9.03.19 - ASSISTENZA PRE E POST SCUOLA PRIMARIA  - (PERIODO GENNAIO GIUGNO 2019)</t>
  </si>
  <si>
    <t>69/01</t>
  </si>
  <si>
    <t>SD FT N. 69/01 DEL 29.03.19 - ASSISTENZA  SCOLASTICA ALUNNI SOGGETTI PORTATORI DI HANDICAP (PERIODO GENNAIO GIUGNO 2019)</t>
  </si>
  <si>
    <t>3FO19057416</t>
  </si>
  <si>
    <t>D FT N. 3FO19057416 DEL 01.04.9 - Competenze Servizi di Manutenzione</t>
  </si>
  <si>
    <t>19031/2019</t>
  </si>
  <si>
    <t>SD FT N. 19031/2019 DEL 29.03.19</t>
  </si>
  <si>
    <t>19040/2019</t>
  </si>
  <si>
    <t>SD FT N. 19040/2019 DEL 29.03.19 - AFFIDAMENTO ALLA DITTA ORGANIZZAZIONE UFFICIO DI A.BARRA &amp; C. SAS - ARONA NOLEGGIO NOLEGGIO SISTEMA DIGITALE MULTIFUNZIONALE B/E E COLORI IN DOTAZIONE AGLI UFFICI- PERIODO 2018/2019</t>
  </si>
  <si>
    <t>05/05/2019</t>
  </si>
  <si>
    <t>19035/2019</t>
  </si>
  <si>
    <t>SD FT N. 19035/2019 DEL 29.03.19 - NOLEGGIO MACCHINA FOTOCOPIATRICE B/N DURATA 24 MESI DAL 01/09/2017 AL 31/08/2019 PERIODO DAL 01/01/2019 AL 31/08/2019</t>
  </si>
  <si>
    <t>19036/2019</t>
  </si>
  <si>
    <t>SD FT N. 19036/2019 DEL 29.03.19 - NOLEGGIO MACCHINA FOTOCOPIATRICE B/N DURATA 24 MESI DAL 01/09/2017 AL 31/08/2019 PERIODO DAL 01/01/2019 AL 31/08/2019</t>
  </si>
  <si>
    <t>zf1202ea63</t>
  </si>
  <si>
    <t>2019S3000581</t>
  </si>
  <si>
    <t>SD FT N. 2019S3000581 DEL 28.03.19 - CONTRIBUTO CONAI ASSOLTO OVE DOVUTO</t>
  </si>
  <si>
    <t>Z16279FEEC</t>
  </si>
  <si>
    <t>PROCED SRL</t>
  </si>
  <si>
    <t>01952150264</t>
  </si>
  <si>
    <t>28/04/2019</t>
  </si>
  <si>
    <t>0002112825</t>
  </si>
  <si>
    <t>SD FT N. 0002112825 DEL 31.03.19</t>
  </si>
  <si>
    <t>Z5A2700E4E</t>
  </si>
  <si>
    <t>PJ00981307</t>
  </si>
  <si>
    <t>COD. CLIENTE 0020124467 - SD FT N. PJ00981307 DEL 31.03.19 - FORNITURA CARBURANTE ANNO 2019</t>
  </si>
  <si>
    <t>11 PA</t>
  </si>
  <si>
    <t>SD FT N. 11 PA DEL 30.03.19</t>
  </si>
  <si>
    <t>ZC2245F497</t>
  </si>
  <si>
    <t>1930013378</t>
  </si>
  <si>
    <t>SD FT N. 1930013378 DEL 31.03.19</t>
  </si>
  <si>
    <t>2190024390</t>
  </si>
  <si>
    <t>SD FT N. 2190024390 DEL 22.02.19 - IT001E02416457 201902 IT001E02416457 SEDE DI FORNITURA EE</t>
  </si>
  <si>
    <t>2190024391</t>
  </si>
  <si>
    <t>SD FT N.2190024391 DEL 22.02.19 - IT001E02416457 201902 IT001E02416457 SEDE DI FORNITURA EE</t>
  </si>
  <si>
    <t>2190024392</t>
  </si>
  <si>
    <t>SD FT N.2190024392 DEL 22.02.19 - IT001E02416457 201902 IT001E02416457 SEDE DI FORNITURA EE</t>
  </si>
  <si>
    <t>2190027527</t>
  </si>
  <si>
    <t>D FT N. 2190027527 DEL 27.03.19 - IT001E04541270 201902 SCUOLA  PRIMARIA SEDE DI FORNITURA EE</t>
  </si>
  <si>
    <t>2190027678</t>
  </si>
  <si>
    <t>SD FT N. 2190027678  DEL 27.03.19 - IT001E07047260 201902 CIMITERO SEDE DI FORNITURA EE</t>
  </si>
  <si>
    <t>2190029070</t>
  </si>
  <si>
    <t>SD FT N. 2190029070 DEL 27.03.19 - IT001E02416442 201902 SICUREZZA VIDEOSORVEGLIANZA SEDE DI FORNITURA EE</t>
  </si>
  <si>
    <t>2190029074</t>
  </si>
  <si>
    <t>D FT N. 2190029074 DEL 27.03.19 - IT001E04541272 201902 SCUOLA DELL'INFANZIA SEDE DI FORNITURA EE</t>
  </si>
  <si>
    <t>2190029182</t>
  </si>
  <si>
    <t>D FT N. 2190029182 DEL 27.03.19 - IT001E04541269 201902 MUSEO CALZOLAIO SEDE DI FORNITURA EE</t>
  </si>
  <si>
    <t>2190029678</t>
  </si>
  <si>
    <t>SD FT N. 2190029678 DEL 27.03.19 - IT001E04541271 201902 PALAZZO CIVICO SEDE DI FORNITURA EE</t>
  </si>
  <si>
    <t>2190030035</t>
  </si>
  <si>
    <t>SD FT N. 2190030035 DEL 27.03.19 - IT001E04622213 201902 IMPIANTO SPORTIVO SEDE DI FORNITURA EE</t>
  </si>
  <si>
    <t>2190027144</t>
  </si>
  <si>
    <t>SD FT N. 2190027144 DEL 27.03.19 - IT001E04541264 201902 ILL. PUBBLICA - VIA  UMBERTO I SEDE DI FORNITURA EE</t>
  </si>
  <si>
    <t>2190027213</t>
  </si>
  <si>
    <t>SD FT N. 2190027213 DEL 27.03.19 -IT001E02665158 201902 ILL. PUBBLICA - VIA F.LLI DI DIO SEDE DI FORNITURA EE</t>
  </si>
  <si>
    <t>2190027475</t>
  </si>
  <si>
    <t>SD FT N. 2190027475 DEL 27.03.19 -IT001E02120912 201902 ILL. PUBBLICA - VIA VILLETTE SEDE DI FORNITURA EE</t>
  </si>
  <si>
    <t>2190027716</t>
  </si>
  <si>
    <t>SD FT N. 2190027716 DEL 27.03.19 -IT001E04541268 201902 ILL. PUBBLICA - P.ZZA SAN PIETRO SEDE DI FORNITURA EE</t>
  </si>
  <si>
    <t>2190027904</t>
  </si>
  <si>
    <t>SD FT N. 2190027904 DEL 27.03.19 -IT001E01271937 201902 ILL. PUBBLICA - VIA  PANIGHERA SEDE DI FORNITURA EE</t>
  </si>
  <si>
    <t>2190029797</t>
  </si>
  <si>
    <t>SD FT N. 2190029797 DEL 27.03.19 -IT001E04556105 201902 ILL. PUBBLICA - CONCENTRICO/FRAZIONI SEDE DI FORNITURA EE</t>
  </si>
  <si>
    <t>2190030105</t>
  </si>
  <si>
    <t>SD FT N. 2190030105 DEL 27.03.19 -IT001E04541266 201902 ILL. PUBBLICA - VIA  P.L. BAROLI SEDE DI FORNITURA EE</t>
  </si>
  <si>
    <t>2019   151</t>
  </si>
  <si>
    <t>SD FT N. 2019   151  DEL 10.04.19 - ACQUISTO TABELLONI ELETTORALI</t>
  </si>
  <si>
    <t>Z64278C0B4</t>
  </si>
  <si>
    <t>GRADIM GIOCHI DIN GRASSO C. &amp; C. SAS</t>
  </si>
  <si>
    <t>03487400750</t>
  </si>
  <si>
    <t>12/05/2019</t>
  </si>
  <si>
    <t>2000905112</t>
  </si>
  <si>
    <t>SD FT N. 2000905112 DEL 3.03.19 - REFEZIONE SCOLASTICA SCUOLA PRIMARIA E INFANZIA ANNO 2019 (PERIODO GENNAIO/GIUGNO 2019)</t>
  </si>
  <si>
    <t>0729B</t>
  </si>
  <si>
    <t>11/04/2019</t>
  </si>
  <si>
    <t>SD FT N. 0729B DEL 11/04/2019</t>
  </si>
  <si>
    <t>17/05/2019</t>
  </si>
  <si>
    <t>0772B</t>
  </si>
  <si>
    <t>SD FT N. 0772B DEL 16/04/2019 - SERVIZIO DI RACCOLTA TRASPORTO E SMALTIMENTO RIFIUTI SOLIDI URBANI</t>
  </si>
  <si>
    <t>0812B</t>
  </si>
  <si>
    <t>SD FT N. 0812B DEL 17/04/2019 - SERVIZIO DI RACCOLTA TRASPORTO E SMALTIMENTO RIFIUTI SOLIDI URBANI</t>
  </si>
  <si>
    <t>19/04/2019</t>
  </si>
  <si>
    <t>19/05/2019</t>
  </si>
  <si>
    <t>0846B</t>
  </si>
  <si>
    <t>SD FT N. 0846B DEL 17/04/2019 - SERVIZIO DI RACCOLTA TRASPORTO E SMALTIMENTO RIFIUTI SOLIDI URBANI</t>
  </si>
  <si>
    <t>8A00244713</t>
  </si>
  <si>
    <t>SD FT N. 8A00244713 DEL 05/04/2019 - 3BIM 2019</t>
  </si>
  <si>
    <t>Z21280EE93</t>
  </si>
  <si>
    <t>8A00244880</t>
  </si>
  <si>
    <t>SD FT N. 8A00244880 DEL 05/04/2019 - 3BIM 2019</t>
  </si>
  <si>
    <t>8A00246995</t>
  </si>
  <si>
    <t>SD FT N. 8A00246995 DEL 05/04/2019 - 3BIM 2019</t>
  </si>
  <si>
    <t>23/04/2019</t>
  </si>
  <si>
    <t>23/05/2019</t>
  </si>
  <si>
    <t>8A00247415</t>
  </si>
  <si>
    <t>SD FT N. 8A00247415 DEL 05/04/2019 - 3BIM 2019</t>
  </si>
  <si>
    <t>8A00248655</t>
  </si>
  <si>
    <t>SD FT N. 8A00248655 DEL 05/04/2019 - 3BIM 2019</t>
  </si>
  <si>
    <t>FPA 5/19</t>
  </si>
  <si>
    <t>BUONO ECONOMALE N.17 - 3^TRIMESTRE 2019 -RICARICA VODAFONE CELLULARE DI SERVIZIO P.M.</t>
  </si>
  <si>
    <t>BUONI ECONOMALI NN.18-19-23-24-25 - 3^TRIMESTRE 2019 - SPESE POSTALI MESI DU LUGLIO-AGOSTO-DUPLICATO CHIAVI UFFCIO E ACQUISTO REGISTRO UFFICIO ANAGRAFE</t>
  </si>
  <si>
    <t>BUONO ECONOMALE N.20 - 3^TRIMESTRE 2019  - LAVAGGIO AUTO FIAT PANDA TARGA EN507RF</t>
  </si>
  <si>
    <t>BUONO ECONOMALE NN.21 E 22 - 3^TRIMESTRE 2019 - TASSA AUTOMOBILISTICA AUTOVEICOLO TARGA BX325VV E MOTOVEICOLO TARGA DW89777</t>
  </si>
  <si>
    <t>BUONO ECONOMALE N.25 - 3^TRIMESTRE 2019 - SPESE POSTALI MESE DI SETTEMBRE 2019</t>
  </si>
  <si>
    <t>SPESA PER UTILIZZO IN CONVENZIONE PERSONALE COMUNE DI GOZZANO PERIODO 2^ TRIMESTRE 2019 - SALDO</t>
  </si>
  <si>
    <t>QUOTA ASSOCIATIVA ANNO 2019 SALDO</t>
  </si>
  <si>
    <t>COMUNE BORGOMANERO</t>
  </si>
  <si>
    <t>SPESE SECONDA SOTTOCOMMISSIONE ELETTORALE NOVARA 2018</t>
  </si>
  <si>
    <t>COMPENSO SERVIZIO A SCAVALCO MESE DI NOVEMBRE</t>
  </si>
  <si>
    <t>COMPENSO SCAVALCO MESE DI NOVEMBRE</t>
  </si>
  <si>
    <t>RIMBORSO SPESE VIAGGIO MESE DI NOVEMBRE</t>
  </si>
  <si>
    <t>INDENNITA' DI CARICA ASSESSORE MESE DI DICEMBRE</t>
  </si>
  <si>
    <t>INDENNITA' DI CARICA SINDACO MESE DI DICEMBRE</t>
  </si>
  <si>
    <t>INDENNITA' DI CARICA  VICE SINDACO MESE DI DICEMBRE</t>
  </si>
  <si>
    <t>ONERI RIFLESSI COMPENSO A SCAVALCO MESE DI NOVEMBRE</t>
  </si>
  <si>
    <t>SD FT N. 2190035628 DEL 29/04/2019 --IT001E04541272 201903 SCUOLA DELL'INFANZIA SEDE DI FORNITURA EE</t>
  </si>
  <si>
    <t>30/05/2019</t>
  </si>
  <si>
    <t>2190036021</t>
  </si>
  <si>
    <t>SD FT N. 2190036021 -- IT001E04541264 201903 ILL. PUBBLICA - VIA  UMBERTO I SEDE DI FORNITURA EE</t>
  </si>
  <si>
    <t>2190038067</t>
  </si>
  <si>
    <t>SD FT N. 2190038067 DEL 29/04/2019 - IT001E04541266 201903 ILL. PUBBLICA - VIA  P.L. BAROLI SEDE DI FORNITURA EE</t>
  </si>
  <si>
    <t>2000905113</t>
  </si>
  <si>
    <t>SD FT N. 2000905113 DEL 31.03.2019 -- REFEZIONE SCOLASTICA SCUOLA PRIMARIA E INFANZIA ANNO 2019 (PERIODO GENNAIO/GIUGNO 2019)</t>
  </si>
  <si>
    <t>06/05/2019</t>
  </si>
  <si>
    <t>14/002</t>
  </si>
  <si>
    <t>sd ft n. 14/002 del 30.04.19 -RINNOVO LICENZE PER ANTIVIRUS, PER ESTENSIONE GARANZIA SERVER E PER SOFTWARE BACKUP ASSIST DEGLI APPARATI INFORMATICI IN DOTAZIONE AGLI UFFICI COMUNALI - ANNO 2019</t>
  </si>
  <si>
    <t>Z17280C69F</t>
  </si>
  <si>
    <t>02/06/2019</t>
  </si>
  <si>
    <t>0888B</t>
  </si>
  <si>
    <t>SD FT N. 0888B DEL 03/05/2019 - SERVIZIO DI RACCOLTA TRASPORTO E SMALTIMENTO RIFIUTI SOLIDI URBANI</t>
  </si>
  <si>
    <t>05/06/2019</t>
  </si>
  <si>
    <t>1930017235</t>
  </si>
  <si>
    <t>SD FT N. 1930017235 DEL 30/04/2019</t>
  </si>
  <si>
    <t>01/06/2019</t>
  </si>
  <si>
    <t>PJ01101795</t>
  </si>
  <si>
    <t>COD. CLIENTE 0020124467 - SD FT N. PJ01101795 DEL 30/04/2019 -FORNITURA CARBURANTE ANNO 2019</t>
  </si>
  <si>
    <t>13/002</t>
  </si>
  <si>
    <t>SD FT N. 13/002 DEL 30.4.2019 -ASSISTENZA SISTEMISTICA HARDWARE E SOFTWARE IN DOTAZIONE AGLI UFFICI COMUNALI - ANNO 2019</t>
  </si>
  <si>
    <t>ZA4280C568</t>
  </si>
  <si>
    <t>507</t>
  </si>
  <si>
    <t>SD FT N. 507 DEL 30.04.2019 - ATTREZZATURE ANTINCENDIO PER SUOLA PRIMARA E STRUTTURA RICREATIVA IN VIA VILLETTE</t>
  </si>
  <si>
    <t>Z1827F4591</t>
  </si>
  <si>
    <t>2190035440</t>
  </si>
  <si>
    <t>SD FT N. 2190035440 DEL 29/04/19 -IT001E02665158 201903 ILL. PUBBLICA - VIA F.LLI DI DIO SEDE DI FORNITURA EE</t>
  </si>
  <si>
    <t>2190035577</t>
  </si>
  <si>
    <t>SD FT N. 2190035577 DEL 29/04/2019 -IT001E04622213 201903 IMPIANTO SPORTIVO SEDE DI FORNITURA EE</t>
  </si>
  <si>
    <t>13/05/2019</t>
  </si>
  <si>
    <t>2190035599</t>
  </si>
  <si>
    <t>SD FT N. 2190035599 DEL 29/04/2019 - IT001E02416442 201903 SICUREZZA VIDEOSORVEGLIANZA SEDE DI FORNITURA EE</t>
  </si>
  <si>
    <t>2190036782</t>
  </si>
  <si>
    <t>SD FT N. 2190036782 DEL 29/04/2019 - IT001E02120912 201903 ILL. PUBBLICA - VIA VILLETTE SEDE DI FORNITURA EE</t>
  </si>
  <si>
    <t>2190036834</t>
  </si>
  <si>
    <t>SD FT N. 2190036834 DEL 29/04/2019 * IT001E04541269 201903 MUSEO CALZOLAIO SEDE DI FORNITURA EE</t>
  </si>
  <si>
    <t>2190036888</t>
  </si>
  <si>
    <t>SD FT N. 2190036888 DEL 29/04/2019- IT001E04541271 201903 PALAZZO CIVICO SEDE DI FORNITURA EE</t>
  </si>
  <si>
    <t>2190037305</t>
  </si>
  <si>
    <t>SD FT N. 2190037305 DEL 29/04/2019 - IT001E04556105 201903 ILL. PUBBLICA - CONCENTRICO/FRAZIONI SEDE DI FORNITURA EE</t>
  </si>
  <si>
    <t>2190037451</t>
  </si>
  <si>
    <t>SD FT N. 2190037451 DEL 29/04/2019 -IT001E07047260 201903 CIMITERO SEDE DI FORNITURA EE</t>
  </si>
  <si>
    <t>2190038408</t>
  </si>
  <si>
    <t>SD FT N. 2190038408 DEL 29/04/2019 -IT001E04541270 201903 SCUOLA  PRIMARIA SEDE DI FORNITURA EE</t>
  </si>
  <si>
    <t>2190038612</t>
  </si>
  <si>
    <t>SD FT N. 2190038612 DEL 29/04/2019 -IT001E04541268 201903 ILL. PUBBLICA - P.ZZA SAN PIETRO SEDE DI FORNITURA EE</t>
  </si>
  <si>
    <t>2190038636</t>
  </si>
  <si>
    <t>SD FT N. 2190038636 DEL 29/04/2019 - IT001E01271937 201903 ILL. PUBBLICA - VIA  PANIGHERA SEDE DI FORNITURA EE</t>
  </si>
  <si>
    <t>2190038731</t>
  </si>
  <si>
    <t>SD FT N. 2190038731 DEL 29/04/2019 - IT001E02416457 201903 IT001E02416457 SEDE DI FORNITURA EE</t>
  </si>
  <si>
    <t>2190038732</t>
  </si>
  <si>
    <t>SD FT N. 2190038732 DEL 29/04/2019 - IT001E02416458 201903 IT001E02416458 SEDE DI FORNITURA EE</t>
  </si>
  <si>
    <t>2190038733</t>
  </si>
  <si>
    <t>SD FT N. 2190038733 DEL 29/04/2019 - IT001E02407984 201903 IT001E02407984 SEDE DI FORNITURA EE</t>
  </si>
  <si>
    <t>101/01</t>
  </si>
  <si>
    <t>SD FT N. 101/01 DEL ASSISTENZA  SCOLASTICA ALUNNI SOGGETTI PORTATORI DI HANDICAP (PERIODO GENNAIO GIUGNO 2019)</t>
  </si>
  <si>
    <t>14 PA</t>
  </si>
  <si>
    <t>SD FT N. 14 PA DEL 30/04/2019</t>
  </si>
  <si>
    <t>07/06/2019</t>
  </si>
  <si>
    <t>0002118217</t>
  </si>
  <si>
    <t>SD FT N. 0002118217 DEL 30/04/2019</t>
  </si>
  <si>
    <t>19050/2019</t>
  </si>
  <si>
    <t>SD FT N. 19050/2019 DEL 30/04/2019 - AFFIDAMENTO ALLA DITTA ORGANIZZAZIONE UFFICIO DI A.BARRA &amp; C. SAS - ARONA NOLEGGIO NOLEGGIO SISTEMA DIGITALE MULTIFUNZIONALE B/E E COLORI IN DOTAZIONE AGLI UFFICI- PERIODO 2018/2019</t>
  </si>
  <si>
    <t>19054/2019</t>
  </si>
  <si>
    <t>SD FT N. 19054/2019 DEL 30/04/2019 -NOLEGGIO MACCHINA FOTOCOPIATRICE B/N DURATA 24 MESI DAL 01/09/2017 AL 31/08/2019 PERIODO DAL 01/01/2019 AL 31/08/2019</t>
  </si>
  <si>
    <t>19055/2019</t>
  </si>
  <si>
    <t>SD FT N. 19055/2019 DEL 30.4.2019 - NOLEGGIO MACCHINA FOTOCOPIATRICE B/N DURATA 24 MESI DAL 01/09/2017 AL 31/08/2019 PERIODO DAL 01/01/2019 AL 31/08/2019</t>
  </si>
  <si>
    <t>100/01</t>
  </si>
  <si>
    <t>SD FT N. 100/01 DEL 30.04.2019 -ASSISTENZA PRE E POST SCUOLA PRIMARIA  - (PERIODO GENNAIO GIUGNO 2019)</t>
  </si>
  <si>
    <t>97/01</t>
  </si>
  <si>
    <t>SD FT N. 97/01 DEL 30.04.2019 -PRESTAZIONE DI SERVIZI PULIZIA CENTRO CIVICO PERIODO 01/01/2019-30/09/2019</t>
  </si>
  <si>
    <t>98/01</t>
  </si>
  <si>
    <t>SD FT N. 98/01 DEL 30.04.2019-SCODELLAMENTO E ASSISTENZA PER SERVIZIO DI REFEZIONE SCOLASTICA SCUOLA INFANZA E PRIMARIA  - (PERIODO GENNAIO GIUGNO 2019)</t>
  </si>
  <si>
    <t>99/01</t>
  </si>
  <si>
    <t>SD FT N. 99/01 DEL 30.04.2019 -ASSISTENZA POST SCUOLA INFANZA  - (PERIODO GENNAIO GIUGNO 2019)</t>
  </si>
  <si>
    <t>07602/S</t>
  </si>
  <si>
    <t>ACQUISTO MATERIALE DI CANCELLERIA PER FUNZIONAMENTO UFFICI</t>
  </si>
  <si>
    <t>10/05/2019</t>
  </si>
  <si>
    <t>E. GASPARI SRL</t>
  </si>
  <si>
    <t>00089070403</t>
  </si>
  <si>
    <t>09/06/2019</t>
  </si>
  <si>
    <t>1PA</t>
  </si>
  <si>
    <t>INCARICO REDAZIONE ATTI DI NATURA TECNICA PER LA DEFINIZIONE DI MEDIAZIONE TRIBUTARIA</t>
  </si>
  <si>
    <t>Z7727E47BD</t>
  </si>
  <si>
    <t>BONOLA ARCH. MARZIA</t>
  </si>
  <si>
    <t>01753170032</t>
  </si>
  <si>
    <t>BNLMRZ68T49F952E</t>
  </si>
  <si>
    <t>12/06/2019</t>
  </si>
  <si>
    <t>2000908404</t>
  </si>
  <si>
    <t>sd ft n. 2000908404 del 30/04/2019 - REFEZIONE SCOLASTICA SCUOLA PRIMARIA E INFANZIA ANNO 2019 (PERIODO GENNAIO/GIUGNO 2019)</t>
  </si>
  <si>
    <t>16/06/2019</t>
  </si>
  <si>
    <t>2000908405</t>
  </si>
  <si>
    <t>sd ft n. 2000908405 del 30/04/2019 - REFEZIONE SCOLASTICA SCUOLA PRIMARIA E INFANZIA ANNO 2019 (PERIODO GENNAIO/GIUGNO 2019)</t>
  </si>
  <si>
    <t>0981B</t>
  </si>
  <si>
    <t>14/05/2019</t>
  </si>
  <si>
    <t>sd ft n. 0981B del 14/05/2019 - SERVIZIO DI RACCOLTA TRASPORTO E SMALTIMENTO RIFIUTI SOLIDI URBANI</t>
  </si>
  <si>
    <t>1011B</t>
  </si>
  <si>
    <t>sd ft n. 1011B del 14/05/2019 -SERVIZIO DI RACCOLTA TRASPORTO E SMALTIMENTO RIFIUTI SOLIDI URBANI</t>
  </si>
  <si>
    <t>0939B</t>
  </si>
  <si>
    <t>0</t>
  </si>
  <si>
    <t>13/06/2019</t>
  </si>
  <si>
    <t>0550120190000317200</t>
  </si>
  <si>
    <t>09/05/2019</t>
  </si>
  <si>
    <t>sd ft n. 0550120190000317200 del 09/05/2019</t>
  </si>
  <si>
    <t>0550120190000317300</t>
  </si>
  <si>
    <t>sd ft n. 0550120190000317300 del 09/05/2019</t>
  </si>
  <si>
    <t>0550120190000317400</t>
  </si>
  <si>
    <t>sd ft n. 0550120190000317400 del 09/05/2019</t>
  </si>
  <si>
    <t>22/05/2019</t>
  </si>
  <si>
    <t>16/FE</t>
  </si>
  <si>
    <t>SD FT N. 16/FE DEL 08/05/2019</t>
  </si>
  <si>
    <t>ZC027BB6E4</t>
  </si>
  <si>
    <t>18/05/2019</t>
  </si>
  <si>
    <t>25/05/2019</t>
  </si>
  <si>
    <t>17/06/2019</t>
  </si>
  <si>
    <t>1053B</t>
  </si>
  <si>
    <t>SD FT N. 1053B DEL 17/05/2019</t>
  </si>
  <si>
    <t>1092B</t>
  </si>
  <si>
    <t>20/05/2019</t>
  </si>
  <si>
    <t>SD FT N. 1092B DEL 20/05/2019</t>
  </si>
  <si>
    <t>21/06/2019</t>
  </si>
  <si>
    <t>1126B</t>
  </si>
  <si>
    <t>SD FT N. 1126B DEL 20/05/2019</t>
  </si>
  <si>
    <t>19/06/2019</t>
  </si>
  <si>
    <t>34-FE</t>
  </si>
  <si>
    <t>SD FT N. 34-FE DEL 20/05/2019</t>
  </si>
  <si>
    <t>24/06/2019</t>
  </si>
  <si>
    <t>24</t>
  </si>
  <si>
    <t>SD FT N. 24 DEL 17/05/2019 - Trattativa MEPA stipula n.815071 del 13.02.2019 -Determina Tecnica n.10 del 14/02/2019 e n.20 del 28/03/2019</t>
  </si>
  <si>
    <t>Barletta Arch.Pasqualino</t>
  </si>
  <si>
    <t>02134090030</t>
  </si>
  <si>
    <t>FATTPA 4_19</t>
  </si>
  <si>
    <t>SD FT N. FATTPA 4_19 DEL 20/05/2019 -SERVIZIO DI ARCHITETTURA ED INGENIERIA RELATIVO ALLA PROGETTAZIONE DELLE OPERE DI COMPLETAMENTO DELLA STRUTTURA POLIFUNZIONALE IN VIA VILLETTE</t>
  </si>
  <si>
    <t>SALVIONI ANDREA</t>
  </si>
  <si>
    <t>SLVNDR77R28F952D</t>
  </si>
  <si>
    <t>08/08/2019</t>
  </si>
  <si>
    <t>ZF1238AD3A</t>
  </si>
  <si>
    <t>3005382</t>
  </si>
  <si>
    <t>SD FT N. 3005382 DEL 17/05/2019 - 00630000003032 - GA - VIA FRATELLI DI DIO 50   28010 GARGALLO NO</t>
  </si>
  <si>
    <t>3005383</t>
  </si>
  <si>
    <t>SD FT N. 3005383 DEL 17/05/2019 -00630000003041 - GA - PIAZZA SAN PIETRO 2   28010 GARGALLO NO</t>
  </si>
  <si>
    <t>3005384</t>
  </si>
  <si>
    <t>SD FT N. 3005384 DEL 17/05/2019 -00630000003080 - GA - PIAZZA DOTT CARLO BAROLI 2   28010 GARGALLO NO</t>
  </si>
  <si>
    <t>3005385</t>
  </si>
  <si>
    <t>SD FT N. 3005385 DEL 17/05/2019 -10400001012901 - GA - VIA VILLETTE    28010 GARGALLO NO</t>
  </si>
  <si>
    <t>03/06/2019</t>
  </si>
  <si>
    <t>1176B</t>
  </si>
  <si>
    <t>SD FT N. 1176B DEL 03/06/2019 - RACCOLTA E SMALTIMENTO RIFIUTI SOLIDI URBANI ANNO 2018 [Ex.Imp. 2018/142] (Somma Impegnate nell'Esercizio 2018 da riscrivere nell'Esercizio 2019)</t>
  </si>
  <si>
    <t>03/07/2019</t>
  </si>
  <si>
    <t>1370B</t>
  </si>
  <si>
    <t>N.CREDITO N. 1370B DEL 03/06/2019 - RACCOLTA E SMALTIMENTO RIFIUTI SOLIDI URBANI ANNO 2018 [Ex.Imp. 2018/142] (Somma Impegnate nell'Esercizio 2018 da riscrivere nell'Esercizio 2019)</t>
  </si>
  <si>
    <t>1378B</t>
  </si>
  <si>
    <t>SD FT N. 1378B DEL 03/06/2019 - RACCOLTA E SMALTIMENTO RIFIUTI SOLIDI URBANI ANNO 2018 [Ex.Imp. 2018/142] (Somma Impegnate nell'Esercizio 2018 da riscrivere nell'Esercizio 2019)</t>
  </si>
  <si>
    <t>1930024708</t>
  </si>
  <si>
    <t>31/05/2019</t>
  </si>
  <si>
    <t>FT. 1930024708 DEL 31.05.2019 - VEDI ALLEGATO Ove applicabile, imposta di bollo assolta in modo virtuale ai sensi del DM 17 giugno 2014.</t>
  </si>
  <si>
    <t>2190045521</t>
  </si>
  <si>
    <t>FT. 2190045521 DEL 24.05.2019 - IT001E04541268 201904 ILL. PUBBLICA - P.ZZA SAN PIETRO SEDE DI FORNITURA EE</t>
  </si>
  <si>
    <t>29/05/2019</t>
  </si>
  <si>
    <t>28/06/2019</t>
  </si>
  <si>
    <t>2190045393</t>
  </si>
  <si>
    <t>FT. 2190045393 DEL 24.05.2019 - IT001E02416442 201904 SICUREZZA VIDEOSORVEGLIANZA SEDE DI FORNITURA EE</t>
  </si>
  <si>
    <t>2190045309</t>
  </si>
  <si>
    <t>FT. 2190045309 DEL 24.05.2019- IT001E04541269 201904 MUSEO CALZOLAIO SEDE DI FORNITURA EE</t>
  </si>
  <si>
    <t>2190044570</t>
  </si>
  <si>
    <t>FT. 2190044570 DEL 24.05.2019 - IT001E01271937 201904 ILL. PUBBLICA - VIA  PANIGHERA SEDE DI FORNITURA EE</t>
  </si>
  <si>
    <t>2190044979</t>
  </si>
  <si>
    <t>FT. 2190044979 DEL 24.05.2019 - IT001E04541271 201904 PALAZZO CIVICO SEDE DI FORNITURA EE</t>
  </si>
  <si>
    <t>2190045047</t>
  </si>
  <si>
    <t>FT. 2190045047 DEL 24.05.2019 - IT001E04541272 201904 SCUOLA DELL'INFANZIA SEDE DI FORNITURA EE</t>
  </si>
  <si>
    <t>2190044336</t>
  </si>
  <si>
    <t>FT. 2190044336 DEL 24.05.2019 - IT001E04541270 201904 SCUOLA  PRIMARIA SEDE DI FORNITURA EE</t>
  </si>
  <si>
    <t>2190047756</t>
  </si>
  <si>
    <t>FT. 2190047756 DEL 27.05.2019 - IT001E02407984 201904 IT001E02407984 SEDE DI FORNITURA EE</t>
  </si>
  <si>
    <t>2190047755</t>
  </si>
  <si>
    <t>FT, 2190047755 DEL 27.05.2019 - IT001E02416458 201904 IT001E02416458 SEDE DI FORNITURA EE</t>
  </si>
  <si>
    <t>2190047754</t>
  </si>
  <si>
    <t>FT. 2190047754 DEL 27.05.2019 - IT001E02416457 201904 IT001E02416457 SEDE DI FORNITURA EE</t>
  </si>
  <si>
    <t>2190047190</t>
  </si>
  <si>
    <t>FT 2190047190 DEL 24.05.2019 - IT001E04541264 201904 ILL. PUBBLICA - VIA  UMBERTO I SEDE DI FORNITURA EE</t>
  </si>
  <si>
    <t>2190047183</t>
  </si>
  <si>
    <t>FT. 2190047183 DEL 24.05.2019 - IT001E04556105 201904 ILL. PUBBLICA - CONCENTRICO/FRAZIONI SEDE DI FORNITURA EE</t>
  </si>
  <si>
    <t>2190046751</t>
  </si>
  <si>
    <t>FT. 2190046751 DEL 24.05.2019 - IT001E04541266 201904 ILL. PUBBLICA - VIA  P.L. BAROLI SEDE DI FORNITURA EE</t>
  </si>
  <si>
    <t>2190046523</t>
  </si>
  <si>
    <t>FT. 2190046523 DEL 24.05.2019 - IT001E07047260 201904 CIMITERO SEDE DI FORNITURA EE</t>
  </si>
  <si>
    <t>2190046294</t>
  </si>
  <si>
    <t>FT. 2190046294 DEL 24.05.2019 - IT001E02665158 201904 ILL. PUBBLICA - VIA F.LLI DI DIO SEDE DI FORNITURA EE</t>
  </si>
  <si>
    <t>2190046015</t>
  </si>
  <si>
    <t>FT. 2190046015 DEL 24.05.2019 - IT001E02120912 201904 ILL. PUBBLICA - VIA VILLETTE SEDE DI FORNITURA EE</t>
  </si>
  <si>
    <t>014/2509</t>
  </si>
  <si>
    <t>FT. 014/2509  DEL 31.05.2019 - FT.VEND. COMMESSA 57181 GENNAIO/APRILE 2019</t>
  </si>
  <si>
    <t>ZED26AC995</t>
  </si>
  <si>
    <t>GPI S.p.A. ex infoline</t>
  </si>
  <si>
    <t>01/07/2019</t>
  </si>
  <si>
    <t>10/06/2019</t>
  </si>
  <si>
    <t>1182B</t>
  </si>
  <si>
    <t>FT. 1182B DEL 03.06.2019 RACCOLTA E SMALTIMENTO RIFIUTI SOLIDI URBANI ANNO 2018 [Ex.Imp. 2018/142] (Somma Impegnate nell'Esercizio 2018 da riscrivere nell'Esercizio 2019)</t>
  </si>
  <si>
    <t>05/07/2019</t>
  </si>
  <si>
    <t>1187B</t>
  </si>
  <si>
    <t>FT. 1187B DEL 03.06.2019 - RACCOLTA E SMALTIMENTO RIFIUTI SOLIDI URBANI ANNO 2018 [Ex.Imp. 2018/142] (Somma Impegnate nell'Esercizio 2018 da riscrivere nell'Esercizio 2019)</t>
  </si>
  <si>
    <t>1420B</t>
  </si>
  <si>
    <t>04/06/2019</t>
  </si>
  <si>
    <t>FT. 1420B DEL 04.06.2019 - SERVIZIO DI RACCOLTA TRASPORTO E SMALTIMENTO RIFIUTI SOLIDI URBANI</t>
  </si>
  <si>
    <t>0002122495</t>
  </si>
  <si>
    <t>FT. 0002122495 DEL 10.06.2019 - FATT. IVA SPLIT P.</t>
  </si>
  <si>
    <t>0002122496</t>
  </si>
  <si>
    <t>FT. 0002122496 DEL 31.05.2019 FATT. IVA SPLIT P.</t>
  </si>
  <si>
    <t>PJ01222484</t>
  </si>
  <si>
    <t>FT. PJ01222484 DEL 10.06.2019 - COD. CLIENTE 0020124467 - FORNITURA CARBURANTE ANNO 2019</t>
  </si>
  <si>
    <t>19068/2019</t>
  </si>
  <si>
    <t>FT. 19068/2019 DEL 31.05.2019</t>
  </si>
  <si>
    <t>06/06/2019</t>
  </si>
  <si>
    <t>06/07/2019</t>
  </si>
  <si>
    <t>19072/2019</t>
  </si>
  <si>
    <t>FT. 19072/2019 DEL 31.05.2019 - NOLEGGIO MACCHINA FOTOCOPIATRICE B/N DURATA 24 MESI DAL 01/09/2017 AL 31/08/2019 PERIODO DAL 01/01/2019 AL 31/08/2019</t>
  </si>
  <si>
    <t>19073/2019</t>
  </si>
  <si>
    <t>FT. 19073/2019 DEL 10.06.2019 - NOLEGGIO MACCHINA FOTOCOPIATRICE B/N DURATA 24 MESI DAL 01/09/2017 AL 31/08/2019 PERIODO DAL 01/01/2019 AL 31/08/2019</t>
  </si>
  <si>
    <t>18 PA</t>
  </si>
  <si>
    <t>FT. 18  DEL 31.05.2019 - PAFattura Cliente</t>
  </si>
  <si>
    <t>3FC19016032</t>
  </si>
  <si>
    <t>FT. 3FC19016032 DEL 03.06.2019 - Competenze Intervento Tecnico</t>
  </si>
  <si>
    <t>129/01</t>
  </si>
  <si>
    <t>FT. 129/01 DEL 31.05.2019 - PRESTAZIONE DI SERVIZI PULIZIA CENTRO CIVICO PERIODO 01/01/2019-30/09/2019</t>
  </si>
  <si>
    <t>10/07/2019</t>
  </si>
  <si>
    <t>130/01</t>
  </si>
  <si>
    <t>FT. 130/01 DEL 31.05.2019 - SCODELLAMENTO E ASSISTENZA PER SERVIZIO DI REFEZIONE SCOLASTICA SCUOLA INFANZA E PRIMARIA  - (PERIODO GENNAIO GIUGNO 2019)</t>
  </si>
  <si>
    <t>132/01</t>
  </si>
  <si>
    <t>FT. 132/01 DEL 31.05.2019 - ASSISTENZA PRE E POST SCUOLA PRIMARIA  - (PERIODO GENNAIO GIUGNO 2019)</t>
  </si>
  <si>
    <t>2019/3561/2</t>
  </si>
  <si>
    <t>FT. 2019/3561/2 DEL 07.06.2019 . Determina Area Amministrativa n. 8 del 28/01/2019 - n. 20 del 28/01/2019 Reg. Gen.; Attività di manutenzione e assistenza sul software Siscom. Periodo: anno 2019 -  Acconto</t>
  </si>
  <si>
    <t>11/06/2019</t>
  </si>
  <si>
    <t>11/07/2019</t>
  </si>
  <si>
    <t>014/2596</t>
  </si>
  <si>
    <t>sd ft n. 014/2596 del 06/06/2019</t>
  </si>
  <si>
    <t>Z0327034A0</t>
  </si>
  <si>
    <t>117/3</t>
  </si>
  <si>
    <t>SD FT N. 117/3 DEL 07/06/2019</t>
  </si>
  <si>
    <t>Z12275FD41</t>
  </si>
  <si>
    <t>08/06/2019</t>
  </si>
  <si>
    <t>ICEPI SPA IST.CERTIFICAZIONE EUROPEA PRODOTTI INDUSTRI</t>
  </si>
  <si>
    <t>01055750333</t>
  </si>
  <si>
    <t>08/07/2019</t>
  </si>
  <si>
    <t>131/01</t>
  </si>
  <si>
    <t>sd ft n. 131/01 del 31/05/2019</t>
  </si>
  <si>
    <t>133/01</t>
  </si>
  <si>
    <t>sd ft n. 133/01 del 31/05/2019</t>
  </si>
  <si>
    <t>1515B</t>
  </si>
  <si>
    <t>sd ft n. 1515b del 11/06/2019</t>
  </si>
  <si>
    <t>14/06/2019</t>
  </si>
  <si>
    <t>14/07/2019</t>
  </si>
  <si>
    <t>1544B</t>
  </si>
  <si>
    <t>sd ft n 1544B del 13/06/2019</t>
  </si>
  <si>
    <t>2000910636</t>
  </si>
  <si>
    <t>SD FT N. 2000910636 DEL 31/05/2019 - REFEZIONE SCOLASTICA SCUOLA PRIMARIA E INFANZIA ANNO 2019 (PERIODO GENNAIO/GIUGNO 2019)</t>
  </si>
  <si>
    <t>2000910637</t>
  </si>
  <si>
    <t>SD FT N. 2000910637 DEL 31/05/2019 - REFEZIONE SCOLASTICA SCUOLA PRIMARIA E INFANZIA ANNO 2019 (PERIODO GENNAIO/GIUGNO 2019)</t>
  </si>
  <si>
    <t>1564B</t>
  </si>
  <si>
    <t>SD FT N. 1564B DEL 17/06/2019</t>
  </si>
  <si>
    <t>19/07/2019</t>
  </si>
  <si>
    <t>1597B</t>
  </si>
  <si>
    <t>SD FT N. 1597B DEL 17/06/2019</t>
  </si>
  <si>
    <t>1616B</t>
  </si>
  <si>
    <t>20/06/2019</t>
  </si>
  <si>
    <t>SD FT N. 1616B DEL 20/06/2019</t>
  </si>
  <si>
    <t>21/07/2019</t>
  </si>
  <si>
    <t>1620B</t>
  </si>
  <si>
    <t>SD FT N. 1620B DEL 20/06/2019</t>
  </si>
  <si>
    <t>1628B</t>
  </si>
  <si>
    <t>SD FT N. 1628B DEL 20/06/2019</t>
  </si>
  <si>
    <t>8A00394148</t>
  </si>
  <si>
    <t>SD FT N. 8A00394148 DEL 06/06/2019 -4BIM 2019</t>
  </si>
  <si>
    <t>8A00394728</t>
  </si>
  <si>
    <t>SD FT N. 8A00394728 DEL 06/06/2019 -4BIM 2019</t>
  </si>
  <si>
    <t>8A00394752</t>
  </si>
  <si>
    <t>SD FT N. 8A00394752 DEL 06/06/2019 -4BIM 2019</t>
  </si>
  <si>
    <t>8A00394786</t>
  </si>
  <si>
    <t>SD FT N. 8A00394786DEL 06/06/2019 -4BIM 2019</t>
  </si>
  <si>
    <t>8A00397612</t>
  </si>
  <si>
    <t>SD FT N. 8A00397612 DEL 06/06/2019 -4BIM 2019</t>
  </si>
  <si>
    <t>26/06/2019</t>
  </si>
  <si>
    <t>2190055576</t>
  </si>
  <si>
    <t>FT 2190055576 DEL 20.06.2019 - IT001E02416457 201905 IT001E02416457 SEDE DI FORNITURA EE</t>
  </si>
  <si>
    <t>25/06/2019</t>
  </si>
  <si>
    <t>25/07/2019</t>
  </si>
  <si>
    <t>2190055577</t>
  </si>
  <si>
    <t>FT 2190055577 DEL 20.06.2019 - IT001E02416458 201905 IT001E02416458 SEDE DI FORNITURA EE</t>
  </si>
  <si>
    <t>2190055578</t>
  </si>
  <si>
    <t>FT. 2190055578 DEL 20.06.2019 - IT001E02407984 201905 IT001E02407984 SEDE DI FORNITURA EE</t>
  </si>
  <si>
    <t>2190056350</t>
  </si>
  <si>
    <t>FT. 2190056350 DEL 24.06.2019 - IT001E04541264 201905 ILL. PUBBLICA - VIA  UMBERTO I SEDE DI FORNITURA EE</t>
  </si>
  <si>
    <t>26/07/2019</t>
  </si>
  <si>
    <t>2190057039</t>
  </si>
  <si>
    <t>FT. 2190057039 DEL 24.06.2019 - IT001E04541271 201905 PALAZZO CIVICO SEDE DI FORNITURA EE</t>
  </si>
  <si>
    <t>2190057244</t>
  </si>
  <si>
    <t>FT. 2190057244 DEL 24.06.2019 - IT001E02665158 201905 ILL. PUBBLICA - VIA F.LLI DI DIO SEDE DI FORNITURA EE</t>
  </si>
  <si>
    <t>2190057478</t>
  </si>
  <si>
    <t>FT. 2190057478 DEL 24.06.2019 - IT001E02120912 201905 ILL. PUBBLICA - VIA VILLETTE SEDE DI FORNITURA EE</t>
  </si>
  <si>
    <t>2190057886</t>
  </si>
  <si>
    <t>FT 2190057886 DEL 24.06.2019 IT001E04541269 201905 MUSEO CALZOLAIO SEDE DI FORNITURA EE</t>
  </si>
  <si>
    <t>2190057906</t>
  </si>
  <si>
    <t>FT 2190057906 DEL 24.06.2019 IT001E04541268 201905 ILL. PUBBLICA - P.ZZA SAN PIETRO SEDE DI FORNITURA EE</t>
  </si>
  <si>
    <t>2190058016</t>
  </si>
  <si>
    <t>FT. 2190058016 DEL 24.06.2019 IT001E04541270 201905 SCUOLA  PRIMARIA SEDE DI FORNITURA EE</t>
  </si>
  <si>
    <t>2190058327</t>
  </si>
  <si>
    <t>FT. 2190058327 DEL 24.06.2019 IT001E01271937 201905 ILL. PUBBLICA - VIA  PANIGHERA SEDE DI FORNITURA EE</t>
  </si>
  <si>
    <t>2190058516</t>
  </si>
  <si>
    <t>FT. 2190058516 DEL 24.06.2019 IT001E04556105 201905 ILL. PUBBLICA - CONCENTRICO/FRAZIONI SEDE DI FORNITURA EE</t>
  </si>
  <si>
    <t>2190058645</t>
  </si>
  <si>
    <t>FT. 2190058645 DEL 24.06.2019 IT001E04541272 201905 SCUOLA DELL'INFANZIA SEDE DI FORNITURA EE</t>
  </si>
  <si>
    <t>2190058753</t>
  </si>
  <si>
    <t>FT 2190058753 DEL 24.06.2019 IT001E02416442 201905 SICUREZZA VIDEOSORVEGLIANZA SEDE DI FORNITURA EE</t>
  </si>
  <si>
    <t>2190058947</t>
  </si>
  <si>
    <t>FT. 2190058947 DEL 24.06.2019 IT001E04541266 201905 ILL. PUBBLICA - VIA  P.L. BAROLI SEDE DI FORNITURA EE</t>
  </si>
  <si>
    <t>2190059254</t>
  </si>
  <si>
    <t>FT 2190059254 DEL 24.06.2019 IT001E07047260 201905 CIMITERO SEDE DI FORNITURA EE</t>
  </si>
  <si>
    <t>3006954</t>
  </si>
  <si>
    <t>FT. 3006954 DEL 21.06.2019 00630000003032 - GA - VIA FRATELLI DI DIO 50   28010 GARGALLO NO - CONSUMO: 344.00 - PERIODO: 01/05/2019 - 31/05/2019</t>
  </si>
  <si>
    <t>3006955</t>
  </si>
  <si>
    <t>FT. 3006955 DEL 21.06.2019 00630000003041 - GA - PIAZZA SAN PIETRO 2   28010 GARGALLO NO - CONSUMO: 249.00 - PERIODO: 01/05/2019 - 31/05/2019</t>
  </si>
  <si>
    <t>3006956</t>
  </si>
  <si>
    <t>FT. 3006956 DEL 21.06.2019 00630000003080 - GA - PIAZZA DOTT CARLO BAROLI 2   28010 GARGALLO NO - CONSUMO: 394.00 - PERIODO: 01/05/2019 - 31/05/2019</t>
  </si>
  <si>
    <t>3006957</t>
  </si>
  <si>
    <t>FT. 3006957 DEL 21.06.2019 10400001012901 - GA - VIA VILLETTE    28010 GARGALLO NO - CONSUMO: 2.00 - PERIODO: 01/05/2019 - 31/05/2019</t>
  </si>
  <si>
    <t>FC0001365-0</t>
  </si>
  <si>
    <t>FT. FC0001365-0 DEL 20.06.2019 PALAZZO MUNICIPALE VS. RIF. CIG: Z2126B1500 VS. RIF. DETERMINA N. 02 DEL 14.01.2019</t>
  </si>
  <si>
    <t>Z2126B1500</t>
  </si>
  <si>
    <t>FC0002748-0</t>
  </si>
  <si>
    <t>FT. FC0002748-0 DEL 24.06.2019 servizio di manutenzione ordianria impianto ascensore installato presso il centro civico anno 2019</t>
  </si>
  <si>
    <t>0560120190000003700</t>
  </si>
  <si>
    <t>SD FT N. 0560120190000003700 DEL 24/06/2019</t>
  </si>
  <si>
    <t>17/07/2019</t>
  </si>
  <si>
    <t>28/07/2019</t>
  </si>
  <si>
    <t>2019S3001381</t>
  </si>
  <si>
    <t>SD FT N. 2019S3001381 DEL 28/06/2019</t>
  </si>
  <si>
    <t>Z5728E97C1</t>
  </si>
  <si>
    <t>31/07/2019</t>
  </si>
  <si>
    <t>000087</t>
  </si>
  <si>
    <t>SD FT N. 000087 DEL 08/07/2019</t>
  </si>
  <si>
    <t>ZF513ED85E</t>
  </si>
  <si>
    <t>09/07/2019</t>
  </si>
  <si>
    <t>CAAF CGIL PIEMONTE E VALLE D'AOSTA SRL</t>
  </si>
  <si>
    <t>06418720014</t>
  </si>
  <si>
    <t>1672B</t>
  </si>
  <si>
    <t>SD FT N. 1672B DEL 01/07/2019</t>
  </si>
  <si>
    <t>24/07/2019</t>
  </si>
  <si>
    <t>02/08/2019</t>
  </si>
  <si>
    <t>1690B</t>
  </si>
  <si>
    <t>SD FT N. 1690B DEL 01/07/2019</t>
  </si>
  <si>
    <t>04/07/2019</t>
  </si>
  <si>
    <t>03/08/2019</t>
  </si>
  <si>
    <t>1720B</t>
  </si>
  <si>
    <t>SD FT N. 1720B DEL 01/07/2019</t>
  </si>
  <si>
    <t>1757B</t>
  </si>
  <si>
    <t>02/07/2019</t>
  </si>
  <si>
    <t>SD FT N. 1757B DEL 02/07/2019</t>
  </si>
  <si>
    <t>07/08/2019</t>
  </si>
  <si>
    <t>1782B</t>
  </si>
  <si>
    <t>SD FT N. 1782B DEL 04/07/2019</t>
  </si>
  <si>
    <t>1930028345</t>
  </si>
  <si>
    <t>30/06/2019</t>
  </si>
  <si>
    <t>SD FT N. 1930028345 DEL 30/06/2019</t>
  </si>
  <si>
    <t>0534E</t>
  </si>
  <si>
    <t>SD FT N. 0534E DEL 04/07/2019</t>
  </si>
  <si>
    <t>Z582914F2D</t>
  </si>
  <si>
    <t>04/08/2019</t>
  </si>
  <si>
    <t>19081/2019</t>
  </si>
  <si>
    <t>SD FT N. 19081/2019 DEL 28/06/2019</t>
  </si>
  <si>
    <t>PJ01343963</t>
  </si>
  <si>
    <t>COD. CLIENTE 0020124467 -PJ01343963 DEL 30/06/2019 - FORNITURA CARBURANTE ANNO 2019</t>
  </si>
  <si>
    <t>19083/2019</t>
  </si>
  <si>
    <t>SD FTT N. 19083/2019 DEL 28/06/2019 - AFFIDAMENTO ALLA DITTA ORGANIZZAZIONE UFFICIO DI A.BARRA &amp; C. SAS - ARONA NOLEGGIO NOLEGGIO SISTEMA DIGITALE MULTIFUNZIONALE B/E E COLORI IN DOTAZIONE AGLI UFFICI- PERIODO 2018/2019</t>
  </si>
  <si>
    <t>2000910833</t>
  </si>
  <si>
    <t>SD FT N. 2000910833 DEL 30/06/2019 - REFEZIONE SCOLASTICA SCUOLA PRIMARIA E INFANZIA ANNO 2019 (PERIODO GENNAIO/GIUGNO 2019)</t>
  </si>
  <si>
    <t>19082/2019</t>
  </si>
  <si>
    <t>SD FT N. 19082/2019 DEL 28/06/2019 - NOLEGGIO MACCHINA FOTOCOPIATRICE B/N DURATA 24 MESI DAL 01/09/2017 AL 31/08/2019 PERIODO DAL 01/01/2019 AL 31/08/2019</t>
  </si>
  <si>
    <t>28 PA</t>
  </si>
  <si>
    <t>29/06/2019</t>
  </si>
  <si>
    <t>SD FT N. 28 PA DEL 29/06/2019</t>
  </si>
  <si>
    <t>1906B</t>
  </si>
  <si>
    <t>sd ft n. 1906B del 11/07/2019</t>
  </si>
  <si>
    <t>12/07/2019</t>
  </si>
  <si>
    <t>11/08/2019</t>
  </si>
  <si>
    <t>1834B</t>
  </si>
  <si>
    <t>sd ft n. 1834B del 09/07/2019</t>
  </si>
  <si>
    <t>09/08/2019</t>
  </si>
  <si>
    <t>1872B</t>
  </si>
  <si>
    <t>sd ft n. 1872B del 11/07/2019</t>
  </si>
  <si>
    <t>176/001</t>
  </si>
  <si>
    <t>sd ft n. 176/001 del 12/07/2019</t>
  </si>
  <si>
    <t>15/07/2019</t>
  </si>
  <si>
    <t>14/08/2019</t>
  </si>
  <si>
    <t>2000912694</t>
  </si>
  <si>
    <t>sd ft n. 2000912694 del 30/06/2019 - REFEZIONE SCOLASTICA SCUOLA PRIMARIA E INFANZIA ANNO 2019 (PERIODO GENNAIO/GIUGNO 2019)</t>
  </si>
  <si>
    <t>2000912695</t>
  </si>
  <si>
    <t>sd ft n. 2000912695 del 30/06/2019 - REFEZIONE SCOLASTICA SCUOLA PRIMARIA E INFANZIA ANNO 2019 (PERIODO GENNAIO/GIUGNO 2019)</t>
  </si>
  <si>
    <t>165/01</t>
  </si>
  <si>
    <t>sd ft n. 165/01 del 02/07/2019 - PRESTAZIONE DI SERVIZI PULIZIA CENTRO CIVICO PERIODO 01/01/2019-30/09/2019</t>
  </si>
  <si>
    <t>166/01</t>
  </si>
  <si>
    <t>sd ft n. 166/01 del 02/07/2019 -SCODELLAMENTO E ASSISTENZA PER SERVIZIO DI REFEZIONE SCOLASTICA SCUOLA INFANZA E PRIMARIA  - (PERIODO GENNAIO GIUGNO 2019)</t>
  </si>
  <si>
    <t>167/01</t>
  </si>
  <si>
    <t>sd ft n. 167/01 del 02/07/2019 -ASSISTENZA POST SCUOLA INFANZA  - (PERIODO GENNAIO GIUGNO 2019)</t>
  </si>
  <si>
    <t>168/01</t>
  </si>
  <si>
    <t>sd ft n. 168/01 del 02/07/2019 -ASSISTENZA PRE E POST SCUOLA PRIMARIA  - (PERIODO GENNAIO GIUGNO 2019)</t>
  </si>
  <si>
    <t>169/01</t>
  </si>
  <si>
    <t>sd ft n. 169/01 del 02/07/2019 -ASSISTENZA  SCOLASTICA ALUNNI SOGGETTI PORTATORI DI HANDICAP (PERIODO GENNAIO GIUGNO 2019)</t>
  </si>
  <si>
    <t>173/01</t>
  </si>
  <si>
    <t>sd ft n. 173/01 del 02/07/2019 -SCODELLAMENTO E SORVEGLIANZA ALUNNI CENTRO ESTIVO ANNO 2019</t>
  </si>
  <si>
    <t>3008607</t>
  </si>
  <si>
    <t>16/07/2019</t>
  </si>
  <si>
    <t>sd ft n. 3008607 del 16/07/2019 -00630000003032 - GA - VIA FRATELLI DI DIO 50   28010 GARGALLO NO - CONSUMO: 66.00 - PERIODO: 01/06/2019 - 30/06/2019</t>
  </si>
  <si>
    <t>16/08/2019</t>
  </si>
  <si>
    <t>3008608</t>
  </si>
  <si>
    <t>sd ft n. 3008608 del 16/07/2019 -00630000003041 - GA - PIAZZA SAN PIETRO 2   28010 GARGALLO NO - CONSUMO: 10.00 - PERIODO: 01/06/2019 - 30/06/2019</t>
  </si>
  <si>
    <t>3008609</t>
  </si>
  <si>
    <t>sd ft n. 3008609 del 16/07/2019 - 00630000003080 - GA - PIAZZA DOTT CARLO BAROLI 2   28010 GARGALLO NO - CONSUMO: 17.00 - PERIODO: 01/06/2019 - 30/06/2019</t>
  </si>
  <si>
    <t>3008610</t>
  </si>
  <si>
    <t>sd ft n. 3008610 del 16/07/2019 -10400001012901 - GA - VIA VILLETTE    28010 GARGALLO NO - CONSUMO: 2.00 - PERIODO: 01/06/2019 - 30/06/2019</t>
  </si>
  <si>
    <t>29/07/2019</t>
  </si>
  <si>
    <t>0550120190000491000</t>
  </si>
  <si>
    <t>FORNITURA ACQUA VERDE PUBBLICO PERIODO GENNNAIO - GIUGNO ACCONTO</t>
  </si>
  <si>
    <t>21/08/2019</t>
  </si>
  <si>
    <t>18/08/2019</t>
  </si>
  <si>
    <t>0550120190000491100</t>
  </si>
  <si>
    <t>FORNITURA ACQUA POTABILE ANNO 2019  - CIMITERO PERIODO GENNAIO - GIUGNO ACCONTO</t>
  </si>
  <si>
    <t>0550120190000491200</t>
  </si>
  <si>
    <t>FORNITURA ACQUA POTABILE ANNO 2019  - UFFICI COMUNALI PERIODO GENNAIO - GIUGNO ACCONTO</t>
  </si>
  <si>
    <t>0550120190000491300</t>
  </si>
  <si>
    <t>FORNITURA ACQUA POTABILE ANNO 2019  - SCUOLA PRIMARIA PERIODO GENNAIO - GIUGNO ACCONTO</t>
  </si>
  <si>
    <t>0550120190000491400</t>
  </si>
  <si>
    <t>0550120190000491500</t>
  </si>
  <si>
    <t>FORNITURA ACQUA POTABILE ANNO 2019  - STRUTTURE SOCIO CULTURALI - VIA VILLETTE PERIODO GENNAIO - GIUGNO ACCONTO</t>
  </si>
  <si>
    <t>0550120190000491600</t>
  </si>
  <si>
    <t>FORNITURA ACQUA VERDE PUBBLICO PERIODO GENNAIO - GIUGNO 2019 CONGUAGLIO + ACCONTO</t>
  </si>
  <si>
    <t>0550120190000491700</t>
  </si>
  <si>
    <t>1962B</t>
  </si>
  <si>
    <t>18/07/2019</t>
  </si>
  <si>
    <t>RACCOLTA E SMALTIMENTO RIFIUTI SOLIDI URBANI</t>
  </si>
  <si>
    <t>SERVIZIO DI RACCOLTA TRASPORTO E SMALTIMENTO RIFIUTI SOLIDI URBANI MESE DI GIUGNO</t>
  </si>
  <si>
    <t>FC0003008-0</t>
  </si>
  <si>
    <t>servizio di manutenzione ordianria impianto ascensore installato presso il centro civico anno 2019</t>
  </si>
  <si>
    <t>27/07/2019</t>
  </si>
  <si>
    <t>26/08/2019</t>
  </si>
  <si>
    <t>23</t>
  </si>
  <si>
    <t>23/07/2019</t>
  </si>
  <si>
    <t>ACQUISTO MATERIALE PER SVOLGIMENTO CENTRO ESTIVIO INFANZIA C/O SCUOLA PRIMARIA</t>
  </si>
  <si>
    <t>Z9028F315D</t>
  </si>
  <si>
    <t>INTEGLIA GIOCATTOLI SNC</t>
  </si>
  <si>
    <t>00895800035</t>
  </si>
  <si>
    <t>25/09/2019</t>
  </si>
  <si>
    <t>23/08/2019</t>
  </si>
  <si>
    <t>3FC19022087</t>
  </si>
  <si>
    <t>MANUTENZIONE ORDINARIA E ASSISTENZA ALLE VERIFICHE BIENNALI DPR N.162/1999 IMPIANTO ASCENSORE SCUOLA PRIMARIA N.54NP1863, MATR. N.04003070 , ANNO 2019</t>
  </si>
  <si>
    <t>20/07/2019</t>
  </si>
  <si>
    <t>19/08/2019</t>
  </si>
  <si>
    <t>317-2019</t>
  </si>
  <si>
    <t>SOSTITUZIONE VETRO INFISSO ESTERNO PALAZZO CIVICO</t>
  </si>
  <si>
    <t>Z99293C28C</t>
  </si>
  <si>
    <t>PASTORE &amp; C. S.R.L.</t>
  </si>
  <si>
    <t>01106190034</t>
  </si>
  <si>
    <t>09/09/2019</t>
  </si>
  <si>
    <t>26</t>
  </si>
  <si>
    <t>30/07/2019</t>
  </si>
  <si>
    <t>29/08/2019</t>
  </si>
  <si>
    <t>1</t>
  </si>
  <si>
    <t>000054/PA</t>
  </si>
  <si>
    <t>LAVORI DI RIQUALIFICA E MESSA IN SICUREZZA DI VIA DON MINZONI E DELL'ASCCESSO AGLI IMPIANTI SPORTIVI</t>
  </si>
  <si>
    <t>01/08/2019</t>
  </si>
  <si>
    <t>CASALUCCI SRL</t>
  </si>
  <si>
    <t>02665250128</t>
  </si>
  <si>
    <t>31/08/2019</t>
  </si>
  <si>
    <t>2002B</t>
  </si>
  <si>
    <t>FORNITURA SACCHI RACCOLTA RIFIUTI</t>
  </si>
  <si>
    <t>01/09/2019</t>
  </si>
  <si>
    <t>2046B</t>
  </si>
  <si>
    <t>SERVIZIO DI RACCOLTA TRASPORTO E SMALTIMENTO RIFIUTI SOLIDI URBANI MESE DI LUGLIO</t>
  </si>
  <si>
    <t>2089B</t>
  </si>
  <si>
    <t>SERVIZIO DI GESTIONE DEL CENTRO DI RACCOLTA RIFIUTI - I SEMESTRE 2019</t>
  </si>
  <si>
    <t>06/09/2019</t>
  </si>
  <si>
    <t>2091B</t>
  </si>
  <si>
    <t>SERVIZIO DI RACCOLTA TRASPORTO E SMALTIMENTO RIFIUTI SOLIDI URBANI MESE DI FEBBRAIO</t>
  </si>
  <si>
    <t>2092B</t>
  </si>
  <si>
    <t>2094B</t>
  </si>
  <si>
    <t>SERVIZIO DI RACCOLTA TRASPORTO E SMALTIMENTO RIFIUTI SOLIDI URBANI MESE DI MAGGIO</t>
  </si>
  <si>
    <t>2095B</t>
  </si>
  <si>
    <t>SERVIZIO DI RACCOLTA TRASPORTO E SMALTIMENTO RIFIUTI SOLIDI URBANI</t>
  </si>
  <si>
    <t>2126B</t>
  </si>
  <si>
    <t>13/08/2019</t>
  </si>
  <si>
    <t>12/09/2019</t>
  </si>
  <si>
    <t>2160B</t>
  </si>
  <si>
    <t>12/08/2019</t>
  </si>
  <si>
    <t>48-FE</t>
  </si>
  <si>
    <t>MESSA IN SICUREZZA MURATURE IN VETRO CEMENTO PALAZZO CIVICO</t>
  </si>
  <si>
    <t>Z25295B8A8</t>
  </si>
  <si>
    <t>1930033618</t>
  </si>
  <si>
    <t>SERVIZIO DI GESTIONEEMANUTENZIONE ORDINARIA DEGLI IMPIANTI DI ILLUMINAZIONE PUBBLICA MESE DI LUGLIO</t>
  </si>
  <si>
    <t>2190070634</t>
  </si>
  <si>
    <t>FORNITURA ENERGIA ELETTRICA PER ILLUMINAZIONE  PUBBLICA ANNO 2019 - VIDEOSORVEGLIANZA MESE DI DICEMBRE 2018</t>
  </si>
  <si>
    <t>2190070620</t>
  </si>
  <si>
    <t>FORNITURA ENERGIA ELETTRICA PER ILLUMINAZIONE ANNO 2019 - STRUTTURA SOCIO CULTURALE MESE DI GIUGNO</t>
  </si>
  <si>
    <t>2190070621</t>
  </si>
  <si>
    <t>FORNITURA ENERGIA ELETTRICA PER ILLUMINAZIONE ANNO 2019 - SCUOLA DELL'INFANZIA MESE DI GIUGNO</t>
  </si>
  <si>
    <t>05/08/2019</t>
  </si>
  <si>
    <t>04/09/2019</t>
  </si>
  <si>
    <t>2190070622</t>
  </si>
  <si>
    <t>FORNITURA ENERGIA ELETTRICA PER ILLUMINAZIONE  PUBBLICA ANNO 2019 - MESE DI GIUGNO</t>
  </si>
  <si>
    <t>2190070623</t>
  </si>
  <si>
    <t>2190070624</t>
  </si>
  <si>
    <t>FORNITURA ENERGIA ELETTRICA PER ILLUMINAZIONE ANNO 2019 - SCUOLA PRIMARIA MESE DI GIUGNO</t>
  </si>
  <si>
    <t>2190070625</t>
  </si>
  <si>
    <t>2190070626</t>
  </si>
  <si>
    <t>2190070627</t>
  </si>
  <si>
    <t>2190070628</t>
  </si>
  <si>
    <t>2190070629</t>
  </si>
  <si>
    <t>2190070630</t>
  </si>
  <si>
    <t>2190070631</t>
  </si>
  <si>
    <t>FORNITURA ENERGIA ELETTRICA PER ILLUMINAZIONE ANNO 2019 - CIMITERO MESE DI GIUGNO</t>
  </si>
  <si>
    <t>2190070632</t>
  </si>
  <si>
    <t>FORNITURA ENERGIA ELETTRICA PER ILLUMINAZIONE  PUBBLICA ANNO 2019 - VIDEOSORVEGLIANZA MESE DI GIUGNO</t>
  </si>
  <si>
    <t>2190070633</t>
  </si>
  <si>
    <t>2190070635</t>
  </si>
  <si>
    <t>2190070636</t>
  </si>
  <si>
    <t>PJ01465130</t>
  </si>
  <si>
    <t>FORNITURA CARBURANTE ANNO 2019 MESE DI LUGLIO</t>
  </si>
  <si>
    <t>07/09/2019</t>
  </si>
  <si>
    <t>27/002</t>
  </si>
  <si>
    <t>MATERIALE INFORMATICO PER FUNZIONAMENTO UFFICI COMUNALI - FORNITURA PC UFFICIO SINDACO</t>
  </si>
  <si>
    <t>ZD82932406</t>
  </si>
  <si>
    <t>014/3948</t>
  </si>
  <si>
    <t>AFFIDAMENTO PER SERVIZIO DI ELABORAZIONE STIPENDI, GESTIONE PREV., FISCALE E ASSICURATIVA - ANNO 2019 MESI DI MAGGIO, GIUGNO E LUGLIO</t>
  </si>
  <si>
    <t>061/2019</t>
  </si>
  <si>
    <t>FORNITURA QUADRO ELETTRICO PER DISTRIBUZIONE FM, CABLAGGIO E PROTEZIONE LINEA, PRESSO LA STRUTTURA POLIFUNZIONALE IN VIA VILLETTE - GARGALLO - NO</t>
  </si>
  <si>
    <t>TCI IMPIANTI SRL</t>
  </si>
  <si>
    <t>01298830033</t>
  </si>
  <si>
    <t>04549560151</t>
  </si>
  <si>
    <t>30/08/2019</t>
  </si>
  <si>
    <t>Assunzione impegno di spesa per lavori di realizzazione struttura polifunzionale in via villette</t>
  </si>
  <si>
    <t>Z94293C329</t>
  </si>
  <si>
    <t>014/4159</t>
  </si>
  <si>
    <t>AFFIDAMENTO PER SERVIZIO DI ELABORAZIONE STIPENDI, GESTIONE PREV., FISCALE E ASSICURATIVA  ANNO 2019 - PRATICA ADE VARIAZIONE RAPPRESENTANTE LEGALE</t>
  </si>
  <si>
    <t>10/08/2019</t>
  </si>
  <si>
    <t>19104/2019</t>
  </si>
  <si>
    <t>AFFIDAMENTO ALLA DITTA ORGANIZZAZIONE UFFICIO DI A.BARRA &amp; C. SAS - ARONA NOLEGGIO NOLEGGIO SISTEMA DIGITALE MULTIFUNZIONALE B/E E COLORI IN DOTAZIONE AGLI UFFICI MESE DI LUGLIO</t>
  </si>
  <si>
    <t>19114/2019</t>
  </si>
  <si>
    <t>AFFIDAMENTO ALLA DITTA ORGANIZZAZIONE UFFICIO DI A.BARRA &amp; C. SAS - ARONA NOLEGGIO NOLEGGIO SISTEMA DIGITALE MULTIFUNZIONALE B/E E COLORI IN DOTAZIONE AGLI UFFICI MESE DI AGOSTO</t>
  </si>
  <si>
    <t>19105/2019</t>
  </si>
  <si>
    <t>NOLEGGIO MACCHINA FOTOCOPIATRICE B/N MESE DI LUGLIO</t>
  </si>
  <si>
    <t>19106/2019</t>
  </si>
  <si>
    <t>19115/2019</t>
  </si>
  <si>
    <t>NOLEGGIO MACCHINA FOTOCOPIATRICE B/N MESE DI AGOSTO</t>
  </si>
  <si>
    <t>19116/2019</t>
  </si>
  <si>
    <t>199/01</t>
  </si>
  <si>
    <t>SCODELLAMENTO E SORVEGLIANZA ALUNNI CENTRO ESTIVO ANNO 2019</t>
  </si>
  <si>
    <t>ASSISTENZA SCUOLA D'INFANZIA CENTRO ESTIVO ANNO 2019</t>
  </si>
  <si>
    <t>200/01</t>
  </si>
  <si>
    <t>PRESTAZIONE DI SERVIZI PULIZIA CENTRO CIVICO PERIODO 01/01/2019-30/09/2019</t>
  </si>
  <si>
    <t>201/01</t>
  </si>
  <si>
    <t>SSERVIZIO REFEZIONE, ASSISTENZA E SCODELLAMENTO CENTRO ESTIVO 2019</t>
  </si>
  <si>
    <t>SERVIZIO REFEZIONE, ASSISTENZA E SCODELLAMENTO CENTRO ESTIVO 2019</t>
  </si>
  <si>
    <t>060/2019</t>
  </si>
  <si>
    <t>ADEGUAMENTO IMPIANTI ELETTRICI DELLE SCUOLE COMUNALI DELL'INFANZIA E PRIMARIA, SITE IN VIA FRATELLI DI DIO - GARGALLO NO</t>
  </si>
  <si>
    <t>Z5A2674AFE</t>
  </si>
  <si>
    <t>34 PA</t>
  </si>
  <si>
    <t>SERVIZIO DI RACOLTA TRASPORTO E SMALTIMENTO RIFIUTI SPECIALI ASSIMILATI AGLI URBANI (COD. CER. 15.106) MESE DI LUGLIO</t>
  </si>
  <si>
    <t>2202B</t>
  </si>
  <si>
    <t>13/09/2019</t>
  </si>
  <si>
    <t>8A00545561</t>
  </si>
  <si>
    <t>06/08/2019</t>
  </si>
  <si>
    <t>SPESE TLEFONICHE SCUOLA PRIMARI ANNO 2019 MESI DI GIUGNO E LUGLIO</t>
  </si>
  <si>
    <t>15/09/2019</t>
  </si>
  <si>
    <t>8A00546287</t>
  </si>
  <si>
    <t>8A00547385</t>
  </si>
  <si>
    <t>SPESE TLEFONICHE UFFICI MUNICIPALI ANNO 2019 MESI DI GIUGNO E LUGLIO</t>
  </si>
  <si>
    <t>8A00548221</t>
  </si>
  <si>
    <t>8A00548760</t>
  </si>
  <si>
    <t>SPESE TLEFONICHE SCUOLA INFANZIA ANNO 2019 MESI DI GIUGNO E LUGLIO</t>
  </si>
  <si>
    <t>3010240</t>
  </si>
  <si>
    <t>20/08/2019</t>
  </si>
  <si>
    <t>FORNITURA GAS METANO EDIFICI PUBBLICI COMUNALI ANNO 2019 - SCUOLA INFANZIA MESE DI LUGLIO</t>
  </si>
  <si>
    <t>22/08/2019</t>
  </si>
  <si>
    <t>21/09/2019</t>
  </si>
  <si>
    <t>3010241</t>
  </si>
  <si>
    <t>FORNITURA GAS METANO EDIFICI PUBBLICI COMUNALI ANNO 2019 - SCUOLA PRIMARIA MESE DI LUGLIO</t>
  </si>
  <si>
    <t>3010242</t>
  </si>
  <si>
    <t>FORNITURA GAS METANO EDIFICI PUBBLICI COMUNALI ANNO 2019 - MUNICIPIO MESE DI LUGLIO</t>
  </si>
  <si>
    <t>3010243</t>
  </si>
  <si>
    <t>FORNITURA GAS METANO EDIFICI PUBBLICI COMUNALI ANNO 2019 - STRUTTURA SOCIO CULTURALE MESE DI LUGLIO</t>
  </si>
  <si>
    <t>28/08/2019</t>
  </si>
  <si>
    <t>2190077473</t>
  </si>
  <si>
    <t>FORNITURA ENERIGIA ELETTRICA MESE DI LUGLIO 2019</t>
  </si>
  <si>
    <t>27/08/2019</t>
  </si>
  <si>
    <t>26/09/2019</t>
  </si>
  <si>
    <t>2190077474</t>
  </si>
  <si>
    <t>2190077475</t>
  </si>
  <si>
    <t>2190077476</t>
  </si>
  <si>
    <t>792</t>
  </si>
  <si>
    <t>RINNOVO CANONE ANNUALE APP "GARGALLO SMART" DAL 01/10/19 AL 30/09/20</t>
  </si>
  <si>
    <t>Z022986179</t>
  </si>
  <si>
    <t>INTERNAVIGARE SRL -SOLUZIONI INFORMATICHE</t>
  </si>
  <si>
    <t>02679350138</t>
  </si>
  <si>
    <t>09/10/2019</t>
  </si>
  <si>
    <t>46/EL</t>
  </si>
  <si>
    <t>Massimo Pregnolato</t>
  </si>
  <si>
    <t>PRGMSM73H25F952D</t>
  </si>
  <si>
    <t>23/09/2019</t>
  </si>
  <si>
    <t>2190077477</t>
  </si>
  <si>
    <t>2190077478</t>
  </si>
  <si>
    <t>2190077479</t>
  </si>
  <si>
    <t>2190077480</t>
  </si>
  <si>
    <t>2190077481</t>
  </si>
  <si>
    <t>IT001E04541270 201907 SCUOLA  PRIMARIA SEDE DI FORNITURA EE</t>
  </si>
  <si>
    <t>2190077482</t>
  </si>
  <si>
    <t>2190077483</t>
  </si>
  <si>
    <t>2190077484</t>
  </si>
  <si>
    <t>2190077485</t>
  </si>
  <si>
    <t>FORNITURA ENERIGIA ELETTRICA MESE DI GIUGNO 2019</t>
  </si>
  <si>
    <t>2190077486</t>
  </si>
  <si>
    <t>2190077487</t>
  </si>
  <si>
    <t>2190077488</t>
  </si>
  <si>
    <t>2000913641</t>
  </si>
  <si>
    <t>FORNITURA PASTI PER CENTRO ESTIVO mese LUGLIO</t>
  </si>
  <si>
    <t>27/09/2019</t>
  </si>
  <si>
    <t>FPA 10/19</t>
  </si>
  <si>
    <t>MANUTENZIONE STRAORDINARIA AREA GIARDINO SCUOLA MATERNA</t>
  </si>
  <si>
    <t>Z8F2982F3C</t>
  </si>
  <si>
    <t>IT021258800</t>
  </si>
  <si>
    <t>BRBMRC65S29L669R</t>
  </si>
  <si>
    <t>02/09/2019</t>
  </si>
  <si>
    <t>862</t>
  </si>
  <si>
    <t>MANUTENZIONE ATTREZZATURE ANTINCENDIO</t>
  </si>
  <si>
    <t>29/09/2019</t>
  </si>
  <si>
    <t>014/4447</t>
  </si>
  <si>
    <t>AFFIDAMENTO PER SERVIZIO DI ELABORAZIONE STIPENDI, GESTIONE PREV., FISCALE E ASSICURATIVA  PERIODO 01/01/2018-31/12/2022 - ANNO 2019 MESE DI AGOSTO</t>
  </si>
  <si>
    <t>03/09/2019</t>
  </si>
  <si>
    <t>2294B</t>
  </si>
  <si>
    <t>SERVIZIO DI RACCOLTA TRASPORTO E SMALTIMENTO RIFIUTI SOLIDI URBANI, CANONE DI AGOSTO</t>
  </si>
  <si>
    <t>02/10/2019</t>
  </si>
  <si>
    <t>PJ01582084</t>
  </si>
  <si>
    <t>FORNITURA CARBURANTE ANNO 2019 MESE DI AGOSTO</t>
  </si>
  <si>
    <t>03/10/2019</t>
  </si>
  <si>
    <t>S00260</t>
  </si>
  <si>
    <t>MATERIALI  DA FERRAMENTA E PICCOLA ATTREZZATURA PER LAVORI IN AMMINISTRAZIONE DIRETTA</t>
  </si>
  <si>
    <t>Z902975CB4</t>
  </si>
  <si>
    <t>2343B</t>
  </si>
  <si>
    <t>05/09/2019</t>
  </si>
  <si>
    <t>SERVIZIO DI RACCOLTA TRASPORTO E SMALTIMENTO RIFIUTI SOLIDI URBANI - SERVIZIO MANTENIMENTO DEL SISTEMA DI RACCOLTA RSU CON SACCO CONFORME</t>
  </si>
  <si>
    <t>06/10/2019</t>
  </si>
  <si>
    <t>2368B</t>
  </si>
  <si>
    <t>SERVIZIO DI RACCOLTA TRASPORTO E SMALTIMENTO RIFIUTI SOLIDI URBANI - PREDISPOSIZIONE MUD 2019</t>
  </si>
  <si>
    <t>2370B</t>
  </si>
  <si>
    <t>1930040511</t>
  </si>
  <si>
    <t>SERVIZIO DI GESTIONEEMANUTENZIONE ORDINARIA DEGLI IMPIANTI DI ILLUMINAZIONE PUBBLICA MESE DI AGOSTO</t>
  </si>
  <si>
    <t>05/10/2019</t>
  </si>
  <si>
    <t>39 PA</t>
  </si>
  <si>
    <t>SERVIZIO DI RACOLTA TRASPORTO E SMALTIMENTO RIFIUTI SPECIALI ASSIMILATI AGLI URBANI MESE DI AGOSTO</t>
  </si>
  <si>
    <t>46/E</t>
  </si>
  <si>
    <t>SERVIZIO DI ACCESSO INTERNET SCUOLA MATERNA - ATTIVAZIONE SERVIZIO E CANONI MESI DI AGOSTO E SETTEMBRE</t>
  </si>
  <si>
    <t>ZDD294CFE0</t>
  </si>
  <si>
    <t>INTERCOM SRL</t>
  </si>
  <si>
    <t>01538710037</t>
  </si>
  <si>
    <t>220/01</t>
  </si>
  <si>
    <t>SERVIZIO REFEZIONE ASSISTENZA E SCODELLAMENTO CENTRO ESTIVO AGOSTO 2019</t>
  </si>
  <si>
    <t>13/10/2019</t>
  </si>
  <si>
    <t>219/01</t>
  </si>
  <si>
    <t>AFFIDAMENTO SERVIZI SCOLASTICI - ASSISTENZA CENTRO ESTIVO AGOSTO 2019</t>
  </si>
  <si>
    <t>218/01</t>
  </si>
  <si>
    <t>PULIZIA CENTRO ESTIVO AGOSTO 2019</t>
  </si>
  <si>
    <t>3011915</t>
  </si>
  <si>
    <t>19/09/2019</t>
  </si>
  <si>
    <t>FORNITURA GAS METANO AGOSTO 2019</t>
  </si>
  <si>
    <t>20/09/2019</t>
  </si>
  <si>
    <t>20/10/2019</t>
  </si>
  <si>
    <t>3011914</t>
  </si>
  <si>
    <t>3011913</t>
  </si>
  <si>
    <t>3011912</t>
  </si>
  <si>
    <t>2000914177</t>
  </si>
  <si>
    <t>SERVIZIO REFEZIONE SCOLASTICA INFANZIA 26-27-28-29 AGOSTO 2019</t>
  </si>
  <si>
    <t>11/09/2019</t>
  </si>
  <si>
    <t>11/10/2019</t>
  </si>
  <si>
    <t>2000914178</t>
  </si>
  <si>
    <t>SERVIZIO REFEZIONE SCOLASTICA PRIMARIA AGOSTO 2019</t>
  </si>
  <si>
    <t>54-FE</t>
  </si>
  <si>
    <t>DETERMINA A CONTRARRE PER L'AFFIDAMENTO LAVORI DI RIQUALIFICAZIONE SERVIZI IGIENICI SCUOLA DELL'INFANZIA [Ex.Imp. 2018/433] (Somma Impegnate nell'Esercizio 2018 da riscrivere nell'Esercizio 2019)</t>
  </si>
  <si>
    <t>Z152674B06</t>
  </si>
  <si>
    <t>12/10/2019</t>
  </si>
  <si>
    <t>FORNITURA PIANTINE PER FIORIERE SCUOLE</t>
  </si>
  <si>
    <t>ZF729A1FEE</t>
  </si>
  <si>
    <t>BELLONE FABIO FLOROVIVAISTA</t>
  </si>
  <si>
    <t>01853260030</t>
  </si>
  <si>
    <t>BLLFBA74L20B019U</t>
  </si>
  <si>
    <t>19/10/2019</t>
  </si>
  <si>
    <t>el205</t>
  </si>
  <si>
    <t>ICI ANNO 2011  INCARICO PER RICORSO IN CASSAZIONE AVVERSO ACCERTAMENTO</t>
  </si>
  <si>
    <t>Z9822B6386</t>
  </si>
  <si>
    <t>16/09/2019</t>
  </si>
  <si>
    <t>14/10/2019</t>
  </si>
  <si>
    <t>16/10/2019</t>
  </si>
  <si>
    <t>00057</t>
  </si>
  <si>
    <t>SALDO PROGETTAZIONE DEFINITIVA-ESECUTIVA PER LA RIQUALIFICAZIONE DEI SERVIZI IGIENICI DELLA SCUOLA DELL'INFANZIA [Ex.Imp. 2018/383] (Somma Impegnate nell'Esercizio 2018 da riscrivere nell'Esercizio 2019)</t>
  </si>
  <si>
    <t>0550120190000643400</t>
  </si>
  <si>
    <t>17/09/2019</t>
  </si>
  <si>
    <t>FORNITURA ACQUA POTABILE ANNO 2019  - SCUOLA PRIMARIA conguaglio magg-agosto</t>
  </si>
  <si>
    <t>0550120190000643500</t>
  </si>
  <si>
    <t>FORNITURA ACQUA POTABILE ANNO 2019  - UFFICI COMUNALI conguaglio magg-agosto</t>
  </si>
  <si>
    <t>0550120190000643600</t>
  </si>
  <si>
    <t>FORNITURA ACQUA POTABILE ANNO 2019  - SCUOLA DELL'INFANZIAconguaglio magg-agosto</t>
  </si>
  <si>
    <t>2424B</t>
  </si>
  <si>
    <t>SERVIZIO DI RACCOLTA TRASPORTO E SMALTIMENTO RIFIUTI SOLIDI - URBANI E INCOMBRANTI</t>
  </si>
  <si>
    <t>2463B</t>
  </si>
  <si>
    <t>SERVIZIO DI RACCOLTA TRASPORTO E SMALTIMENTO RIFIUTI SOLIDI URBANI - ORGANICO</t>
  </si>
  <si>
    <t>2497B</t>
  </si>
  <si>
    <t>SERVIZIO DI RACCOLTA TRASPORTO E SMALTIMENTO RIFIUTI SOLIDI URBANI- COMPOSTABILI</t>
  </si>
  <si>
    <t>2521B</t>
  </si>
  <si>
    <t>SERVIZIO DI RACCOLTA TRASPORTO E SMALTIMENTO RIFIUTI SOLIDI URBANI - LEGNO</t>
  </si>
  <si>
    <t>2542B</t>
  </si>
  <si>
    <t>SERVIZIO DI RACCOLTA TRASPORTO E SMALTIMENTO RIFIUTI SOLIDI URBANI raccolta del ferro</t>
  </si>
  <si>
    <t>17/10/2019</t>
  </si>
  <si>
    <t>2574B</t>
  </si>
  <si>
    <t>SERVIZIO DI RACCOLTA TRASPORTO E SMALTIMENTO RIFIUTI SOLIDI URBANI inerti giugno luglio agosto</t>
  </si>
  <si>
    <t>2190090675</t>
  </si>
  <si>
    <t>FORNITURA ENERIGIA ELETTRICA agosto 2019 via villette ,snc</t>
  </si>
  <si>
    <t>07/10/2019</t>
  </si>
  <si>
    <t>25/10/2019</t>
  </si>
  <si>
    <t>2190090676</t>
  </si>
  <si>
    <t>FORNITURA ENERIGIA ELETTRICA agosto 2019 via f.lli di dio  ,snc</t>
  </si>
  <si>
    <t>2190090677</t>
  </si>
  <si>
    <t>FORNITURA ENERIGIA ELETTRICA agosto 2019 piazza san pietro  ,snc</t>
  </si>
  <si>
    <t>2190090678</t>
  </si>
  <si>
    <t>FORNITURA ENERIGIA ELETTRICA agosto 2019 via umberto I  ,snc</t>
  </si>
  <si>
    <t>2190090679</t>
  </si>
  <si>
    <t>ONERI RIFLESSI SU INDENNITA' MESE DI DICEMBRE E TREDICESIMA MENSILITA'</t>
  </si>
  <si>
    <t>ONERI RIFLESSI COMPENSO A SCAVALCO SEGRETARIO COMUNALE MESE DI NOVEMBRE</t>
  </si>
  <si>
    <t>IRAP ANNO 2019 PERSONALE OPERAIO MESE DI DICEMBRE E TREDICESIMA MENSILITA'</t>
  </si>
  <si>
    <t>IRAP ANNO 2019 PERSONALE UFFICIO POLIZIA MUNICIPALE MESE DI DICEMBRE E TREDICESIMA MENSILITA'</t>
  </si>
  <si>
    <t>IRAP ANNO 2019 PERSONALE UFFICIO TRIBUTI MESE DI DICEMBRE E TREDICESIMA MENSILITA'</t>
  </si>
  <si>
    <t>IRAP ANNO 2019  UFFICIO DEMOGRAFICO MESE DI DICEMBRE E TREDICESIMA MENSILITA'</t>
  </si>
  <si>
    <t>IRAP ANNO 2019  UFFICIO FINANZIARIO MESE DI DICEMBRE E TREDICESIMA MENSILITA'</t>
  </si>
  <si>
    <t>IRAP ANNO 2019  UFFICIO TECNICO MESE DI DICEMBRE E TREDICESIMA MENSILITA'</t>
  </si>
  <si>
    <t>IRAP SCAVALCO SEGRETARIO MESE DI DICEMBRE E TREDICESIMA MENSILITA'</t>
  </si>
  <si>
    <t>IRAP AMMINISTRATORI MESE DI DICEMBRE</t>
  </si>
  <si>
    <t>PRELIEVO CONTANTI PER SPESE POSTALI - AVVISI DI ACCERTAMENTO</t>
  </si>
  <si>
    <t>ZAPPELLA GIOVANNI</t>
  </si>
  <si>
    <t>RIMBORSO PER RINUNCIA DI LOCULO</t>
  </si>
  <si>
    <t>ACCONTO IVA COD. 618E</t>
  </si>
  <si>
    <t>PRO LOCO  GARGALLO</t>
  </si>
  <si>
    <t>CONCESSIONE CONTRIBUTO COMUNE DI GARGALLO</t>
  </si>
  <si>
    <t>RATA MUTUI MEF II SEMESTRE - QUOTA CAPITALE</t>
  </si>
  <si>
    <t>RATA MUTUI MEF II SEMESTRE - QUOTA INTERESSI</t>
  </si>
  <si>
    <t>RATA MUTUI CDP II SEMESTRE - QUOTA CAPITALE</t>
  </si>
  <si>
    <t>RATA MUTUI CDP II SEMESTRE - QUOTA INTERESSI</t>
  </si>
  <si>
    <t>TOTALI MANDATI:</t>
  </si>
  <si>
    <t>IND. TEMPESTIVITA' MANDATI:</t>
  </si>
  <si>
    <t>TOTALI FINALI</t>
  </si>
  <si>
    <t>IND. TEMPESTIVITA' FINALE:</t>
  </si>
  <si>
    <t>26/10/2019</t>
  </si>
  <si>
    <t>57/E</t>
  </si>
  <si>
    <t>FRAZIONAMENTO CATASTALE PER ACQUISIZIONE STRALCIO TERRENO PROPRIETA' PRIVATA</t>
  </si>
  <si>
    <t>ZEA291FCDA</t>
  </si>
  <si>
    <t>BONAZZI GEOMETRA MASSIMO</t>
  </si>
  <si>
    <t>01154096003</t>
  </si>
  <si>
    <t>ACCATASTAMENTO UNITA' URBANE RELATIVE A NUOVO CENTRO POLIFUNZIONALE COMUNALE E AGGIORNAMENTO MATTA CATASTALE  LUGLIO 2019</t>
  </si>
  <si>
    <t>30/09/2019</t>
  </si>
  <si>
    <t>FC0004177-0</t>
  </si>
  <si>
    <t>PALAZZO MUNICIPALE VS. RIF. CIG: Z2126B1500 VS. RIF. DETERMINA N. 02 DEL 14.01.2019</t>
  </si>
  <si>
    <t>27/10/2019</t>
  </si>
  <si>
    <t>01/10/2019</t>
  </si>
  <si>
    <t>65/EL</t>
  </si>
  <si>
    <t>DETERMINA A CONTRARRE PER L'AFFIDAMENTO LAVORI RELATIVI ALL'ADEGUAMENTO IMPIANTI ELETTRICI DELLA SCUOLA DELL'INFANZIA E DELLA SCUOLA PRIMARIA [Ex.Imp. 2018/434] (Somma Impegnate nell'Esercizio 2018 da riscrivere nell'Esercizio 2019)</t>
  </si>
  <si>
    <t>09/12/2019</t>
  </si>
  <si>
    <t>30/10/2019</t>
  </si>
  <si>
    <t>04/10/2019</t>
  </si>
  <si>
    <t>2646B</t>
  </si>
  <si>
    <t>01/11/2019</t>
  </si>
  <si>
    <t>2713B</t>
  </si>
  <si>
    <t>PJ01701766</t>
  </si>
  <si>
    <t>COD. CLIENTE 0020124467 - FORNITURA CARBURANTE settembre 2019</t>
  </si>
  <si>
    <t>04/11/2019</t>
  </si>
  <si>
    <t>19137/2019</t>
  </si>
  <si>
    <t>AFFIDAMENTO ALLA DITTA ORGANIZZAZIONE UFFICIO DI A.BARRA &amp; C. SAS - ARONA NOLEGGIO NOLEGGIO SISTEMA DIGITALE MULTIFUNZIONALE B/E E COLORI IN DOTAZIONE AGLI UFFICI- PERIODO 2018/2019</t>
  </si>
  <si>
    <t>19138/2019</t>
  </si>
  <si>
    <t>PROROGA NOLEGGIO STAMPANTE DAL 01.09.2019 AL 31.12.2019</t>
  </si>
  <si>
    <t>2744B</t>
  </si>
  <si>
    <t>2590B</t>
  </si>
  <si>
    <t>21/10/2019</t>
  </si>
  <si>
    <t>1930043066</t>
  </si>
  <si>
    <t>VEDI ALLEGATO Ove applicabile, imposta di bollo assolta in modo virtuale ai sensi del DM 17 giugno 2014.</t>
  </si>
  <si>
    <t>31/10/2019</t>
  </si>
  <si>
    <t>19139/2019</t>
  </si>
  <si>
    <t>41 PA</t>
  </si>
  <si>
    <t>Fattura Cliente</t>
  </si>
  <si>
    <t>0002140541</t>
  </si>
  <si>
    <t>ACQUISTO FOGLI PER REGISTRO STATO CIVILE</t>
  </si>
  <si>
    <t>ZDD2964B51</t>
  </si>
  <si>
    <t>06/11/2019</t>
  </si>
  <si>
    <t>FPA 527/19</t>
  </si>
  <si>
    <t>SERVIZIO PULIZIA CENTRO CIVICO 2019/2021 - settembre 2019</t>
  </si>
  <si>
    <t>ZCD29A1A7E</t>
  </si>
  <si>
    <t>LACERENZA MULTISERVICE SRL</t>
  </si>
  <si>
    <t>01877530764</t>
  </si>
  <si>
    <t>08/11/2019</t>
  </si>
  <si>
    <t>FPA 528/19</t>
  </si>
  <si>
    <t>SERVIZIO SCODELLAMENTO E RACCOLTA BUONI PASTO SCUOLA INFANZIA E PRIMARIA settembre 2019</t>
  </si>
  <si>
    <t>7937494343</t>
  </si>
  <si>
    <t>11/11/2019</t>
  </si>
  <si>
    <t>14/11/2019</t>
  </si>
  <si>
    <t>FPA 529/19</t>
  </si>
  <si>
    <t>SERVIZIO DOPOSCUOLA INFANZIA SETTEMBRE 2019</t>
  </si>
  <si>
    <t>FPA 530/19</t>
  </si>
  <si>
    <t>SERVIZIO PRE E POST SCUOLA PRIMARIA SETTEMBRE 2019</t>
  </si>
  <si>
    <t>2789B</t>
  </si>
  <si>
    <t>10/10/2019</t>
  </si>
  <si>
    <t>SERVIZIO DI RACCOLTA TRASPORTO E SMALTIMENTO RIFIUTI SOLIDI URBANI mese di settembre</t>
  </si>
  <si>
    <t>23/10/2019</t>
  </si>
  <si>
    <t>10/11/2019</t>
  </si>
  <si>
    <t>2827B</t>
  </si>
  <si>
    <t>2860B</t>
  </si>
  <si>
    <t>15/10/2019</t>
  </si>
  <si>
    <t>2000916193</t>
  </si>
  <si>
    <t>SERVIZIO REFEZIONE SCOLASTICA SETTEMBRE INFANZIA 2019</t>
  </si>
  <si>
    <t>7937470F71</t>
  </si>
  <si>
    <t>2000916194</t>
  </si>
  <si>
    <t>SERVIZIO REFEZIONE SCOLASTICA SETTEMBRE PRIMARIA 2019</t>
  </si>
  <si>
    <t>FPA 531/19</t>
  </si>
  <si>
    <t>Impegno n.301</t>
  </si>
  <si>
    <t>ZB50FDE5FA</t>
  </si>
  <si>
    <t>5600001347</t>
  </si>
  <si>
    <t>servizio  PEC ANNO 2019</t>
  </si>
  <si>
    <t>Z5426D8499</t>
  </si>
  <si>
    <t>47-FE</t>
  </si>
  <si>
    <t>3/FE</t>
  </si>
  <si>
    <t>20/11/2019</t>
  </si>
  <si>
    <t>2886B</t>
  </si>
  <si>
    <t>CARICAMENTO E TRASPORTO LEGNAME E SMALTIMENTO LEGNO SETTEMBRE2019</t>
  </si>
  <si>
    <t>18/11/2019</t>
  </si>
  <si>
    <t>2906B</t>
  </si>
  <si>
    <t>18/10/2019</t>
  </si>
  <si>
    <t>NOLEGGIO CASSONE SCARRABILE RACCOLTA FERRO SETTEMBRE 2019</t>
  </si>
  <si>
    <t>8A00698366</t>
  </si>
  <si>
    <t>SPESE TLEFONICHE SCUOLA INFANZIA AGOSTO/SETTEMBRE 2019</t>
  </si>
  <si>
    <t>8A00701335</t>
  </si>
  <si>
    <t>SPESE TELEFONICHE SCUOLA AGOSTO/SETTEMBRE 2019</t>
  </si>
  <si>
    <t>8A00701401</t>
  </si>
  <si>
    <t>SPESE TLEFONICHE UFFICI MUNICIPALI AGOSTO/SETTEMBRE 2019</t>
  </si>
  <si>
    <t>Z0313020E4</t>
  </si>
  <si>
    <t>8A00701510</t>
  </si>
  <si>
    <t>8A00703464</t>
  </si>
  <si>
    <t>SPESE TLEFONICHE SCUOLA PRIMARI AGOSTO/SETTEMBRE 2019</t>
  </si>
  <si>
    <t>2019/5487/2</t>
  </si>
  <si>
    <t>Determina Area Amministrativa n. 8 del 28/01/2019 - n. 20 del 28/01/2019 Reg. Gen.; Attività di manutenzione e assistenza sul software Siscom. Periodo: anno 2019 -  Saldo</t>
  </si>
  <si>
    <t>22/10/2019</t>
  </si>
  <si>
    <t>FATTPA 8_19</t>
  </si>
  <si>
    <t>SERVIZIO DI ARCHITETTURA ED INGEGNERIA RELATIVO LA PROGETTAZIONE DEFINITA/ESECUTIVA DELLA STRUTTURA POLIFUNZIONALE IN VIA VILLETTE - III LOTTO SISTEMAZIONE AREA ESTERNA PERTINENZIALE CON OPERE ACCESSORIE E DI FINITURA</t>
  </si>
  <si>
    <t>Z7529BA765</t>
  </si>
  <si>
    <t>02155890037</t>
  </si>
  <si>
    <t>60/E</t>
  </si>
  <si>
    <t>FATTURE VENDITA INT</t>
  </si>
  <si>
    <t>22/11/2019</t>
  </si>
  <si>
    <t>3FO19120108</t>
  </si>
  <si>
    <t>Competenze Servizi di Manutenzione</t>
  </si>
  <si>
    <t>2190102800</t>
  </si>
  <si>
    <t>IT001E04541264 201909 ILL. PUBBLICA - VIA  UMBERTO I SEDE DI FORNITURA SETTEMBRE 2019</t>
  </si>
  <si>
    <t>24/11/2019</t>
  </si>
  <si>
    <t>2190102801</t>
  </si>
  <si>
    <t>IT001E04541271 201909 PALAZZO CIVICO SEDE DI FORNITURA SETTEMBRE 2019</t>
  </si>
  <si>
    <t>2190102805</t>
  </si>
  <si>
    <t>IT001E04541270 201909 SCUOLA  PRIMARIA SEDE DI FORNITURA SETTEMBRE 2019</t>
  </si>
  <si>
    <t>3013566</t>
  </si>
  <si>
    <t>24/10/2019</t>
  </si>
  <si>
    <t>00630000003032 - GA - VIA FRATELLI DI DIO 50   28010 GARGALLO NO - CONSUMO: 78.00 - PERIODO:SETTEMBRE 2019</t>
  </si>
  <si>
    <t>3013567</t>
  </si>
  <si>
    <t>00630000003041 - GA - PIAZZA SAN PIETRO 2   28010 GARGALLO NO - CONSUMO: 0.00 - PERIODO SETTEMBRE 2019</t>
  </si>
  <si>
    <t>3013568</t>
  </si>
  <si>
    <t>00630000003080 - GA - PIAZZA DOTT CARLO BAROLI 2   28010 GARGALLO NO - CONSUMO: 0.00 - PERIODO: SETTEMBRE 2019</t>
  </si>
  <si>
    <t>3013569</t>
  </si>
  <si>
    <t>10400001012901 - GA - VIA VILLETTE    28010 GARGALLO NO - CONSUMO: 2.00 - PERIODO:SETTEMBRE 2019</t>
  </si>
  <si>
    <t>2190102802</t>
  </si>
  <si>
    <t>IT001E04541269 201909 MUSEO CALZOLAIO SEDE DI FORNITURA SETTEMBRE 2019</t>
  </si>
  <si>
    <t>2190102803</t>
  </si>
  <si>
    <t>IT001E04541266 201909 ILL. PUBBLICA - VIA  P.L. BAROLI SEDE DI FORNITURA SETTEMBRE 2019</t>
  </si>
  <si>
    <t>2190102804</t>
  </si>
  <si>
    <t>IT001E04541272 201909 SCUOLA DELL'INFANZIA SEDE DI FORNITURA SETTEMBRE 2019</t>
  </si>
  <si>
    <t>2190102806</t>
  </si>
  <si>
    <t>IT001E04556105 201909 ILL. PUBBLICA - CONCENTRICO/FRAZIONI SEDE DI FORNITURA SETTEMBRE 2019</t>
  </si>
  <si>
    <t>2190102807</t>
  </si>
  <si>
    <t>IT001E01271937 201909 ILL. PUBBLICA - VIA  PANIGHERA SEDE DI FORNITURA EE</t>
  </si>
  <si>
    <t>2190102812</t>
  </si>
  <si>
    <t>IT001E01271937 201909 ILL. PUBBLICA - VIA  PANIGHERA SEDE DI FORNITURA SETTEMBRE 2019</t>
  </si>
  <si>
    <t>6207769D06</t>
  </si>
  <si>
    <t>1121</t>
  </si>
  <si>
    <t>29/10/2019</t>
  </si>
  <si>
    <t>CANONE SEMESTRALE DI MANUTENZIONE , REGISTRO ANTINCENDIO</t>
  </si>
  <si>
    <t>ZA12A44686</t>
  </si>
  <si>
    <t>28/11/2019</t>
  </si>
  <si>
    <t>FC0005792-0</t>
  </si>
  <si>
    <t>50 PA</t>
  </si>
  <si>
    <t>TRASPORTO E SMALTIMENTO CODICE CER 150106/170802</t>
  </si>
  <si>
    <t>08/12/2019</t>
  </si>
  <si>
    <t>19156/2019</t>
  </si>
  <si>
    <t>CANONE ASS.TEC.COPIE COMPRESE RICOH MP3350 SCUOLA PRIMARIA</t>
  </si>
  <si>
    <t>19155/2019</t>
  </si>
  <si>
    <t>CANONE ASS.TEC.COPIE COMPRESE RICOH MP3350 SCUOLA INFANZIA OTTOBRE 2019</t>
  </si>
  <si>
    <t>FPA 591/19</t>
  </si>
  <si>
    <t>Impegno n.298</t>
  </si>
  <si>
    <t>04/12/2019</t>
  </si>
  <si>
    <t>FPA 590/19</t>
  </si>
  <si>
    <t>SERVIZIO PRE E POST SCUOLA PRIMARIA OTTOBRE 2019</t>
  </si>
  <si>
    <t>FPA 589/19</t>
  </si>
  <si>
    <t>ASSISTENZA DISABILE SCUOLA PRIMARIA E INFANZIA OTTOBRE 2019</t>
  </si>
  <si>
    <t>FPA 588/19</t>
  </si>
  <si>
    <t>SERVIZIO DOPOSCUOLA INFANZIA OTTOBRE 2019</t>
  </si>
  <si>
    <t>21/PA</t>
  </si>
  <si>
    <t>FORNITURA N.800 BLOCCHETTI BUONI PASTO</t>
  </si>
  <si>
    <t>ZDC2A026C6</t>
  </si>
  <si>
    <t>LA TIPOGRAFICA SAS DI CANTALUPPI G. &amp; C</t>
  </si>
  <si>
    <t>00208350033</t>
  </si>
  <si>
    <t>19146/2017</t>
  </si>
  <si>
    <t>NOLEGGIO RICOH AFICIO MPC2011 OTTOBRE 2019</t>
  </si>
  <si>
    <t>FPA 587/19</t>
  </si>
  <si>
    <t>SERVIZIO PULIZIA CENTRO CIVICO OTTOBRE 2019</t>
  </si>
  <si>
    <t>014/6007</t>
  </si>
  <si>
    <t>SERVIZIO DI ELABORAZIONE STIPENDI, GESTIONE PREV., FISCALE E ASSICURATIVA  PERIODO 01/01/2018-31/12/2022 - ANNO 2019</t>
  </si>
  <si>
    <t>2190102811</t>
  </si>
  <si>
    <t>ENERGIA ELETTRICA VIA PIOVINO LUGLIO SETTEMBRE 2019</t>
  </si>
  <si>
    <t>ZD30D9A51A</t>
  </si>
  <si>
    <t>28/10/2019</t>
  </si>
  <si>
    <t>27/11/2019</t>
  </si>
  <si>
    <t>2190102810</t>
  </si>
  <si>
    <t>ENERGIA ELETTRICA ILLUMINAZIONE PUBBLICA VIA ISEI SNC</t>
  </si>
  <si>
    <t>2190102809</t>
  </si>
  <si>
    <t>ENERGIA ELETTRICA ILLUMINAZIONE PUBBLICA VIA RONCHETTO SN</t>
  </si>
  <si>
    <t>2190102808</t>
  </si>
  <si>
    <t>IT001E07047260 201909 CIMITERO SEDE DI FORNITURA EE</t>
  </si>
  <si>
    <t>2190102799</t>
  </si>
  <si>
    <t>FORNITURA ENERGIA ELETTRICA PER ILLUMINAZIONE SETTEMBRE 2019 - SCUOLA PRIMARIA</t>
  </si>
  <si>
    <t>Z680D9A89E</t>
  </si>
  <si>
    <t>2190102798</t>
  </si>
  <si>
    <t>IT001E02665158 201909 ILL. PUBBLICA - VIA F.LLI DI DIO SEDE DI FORNITURA EE</t>
  </si>
  <si>
    <t>2190102797</t>
  </si>
  <si>
    <t>IT001E02120912 201909 ILL. PUBBLICA - VIA VILLETTE SEDE DI FORNITURA EE</t>
  </si>
  <si>
    <t>PJ01823183</t>
  </si>
  <si>
    <t>COD. CLIENTE 0020124467 - FORNITURA CARBURANTE OTTOBRE 2019</t>
  </si>
  <si>
    <t>121</t>
  </si>
  <si>
    <t>INCARICO PROFESSIONALE ASSISTENZA GIURIDICA ALL'AMM.NE INQUADRAMENTO GIURIDICO E SUCCESSIVA EVENTUALE CESSIONE DI MANUFATO STRADALE DI PROPRIETA' POSTO NEL COMUNE DI SORISO</t>
  </si>
  <si>
    <t>Z8526D850F</t>
  </si>
  <si>
    <t>BOSCOLO AVV. PROF. EMANUELE</t>
  </si>
  <si>
    <t>02237550120</t>
  </si>
  <si>
    <t>BSCMNL65D22E367E</t>
  </si>
  <si>
    <t>06/12/2019</t>
  </si>
  <si>
    <t>16</t>
  </si>
  <si>
    <t>RIPARAZIONE SERV. IGWNICI SCUOLA PRIMARIA</t>
  </si>
  <si>
    <t>Z652A198B1</t>
  </si>
  <si>
    <t>PASTORE EMILIO &amp; C. SNC</t>
  </si>
  <si>
    <t>01426020036</t>
  </si>
  <si>
    <t>49</t>
  </si>
  <si>
    <t>Saldo lotto PER PROGETTAZIONE VIA DON MINZONI CIG ZA7272CF6D DA DETRM. N.200 DEL 6.11.2019</t>
  </si>
  <si>
    <t>BRLPQL81D23B019J</t>
  </si>
  <si>
    <t>1930049076</t>
  </si>
  <si>
    <t>3041B</t>
  </si>
  <si>
    <t>MESE OTTOBRE 2019 CANONE MENSILE RACCOLTA DIFFERENZIATA E SECCO UMIDO</t>
  </si>
  <si>
    <t>3008B</t>
  </si>
  <si>
    <t>MESE SETTEMBRE 2019 RACCOLTA INERTI TRASPORTO E SMALTIMENTO</t>
  </si>
  <si>
    <t>2957B</t>
  </si>
  <si>
    <t>MESE DA LUGLIO A SETTEMBRE 2019 ACCESSI AL CRR</t>
  </si>
  <si>
    <t>2955B</t>
  </si>
  <si>
    <t>MESE DISETTEMBRE 2019 SERVIZIO DI GESTIONE DEL CRR</t>
  </si>
  <si>
    <t>12/11/2019</t>
  </si>
  <si>
    <t>3094B</t>
  </si>
  <si>
    <t>Mese di ottobre 2019 Smaltimento rifiuti presso impianto di CavagliÃ  e impianto del Consorzio Basso Novarese: smaltimento rifiuti solidi urbani</t>
  </si>
  <si>
    <t>11/12/2019</t>
  </si>
  <si>
    <t>13/11/2019</t>
  </si>
  <si>
    <t>000083/PA</t>
  </si>
  <si>
    <t>SALDO LAVORI DI RIQUALIFICA E MESSA IN SICUREZZA DI VIA DON MINZONI E DELL'ASCCESSO AGLI IMPIANTI SPORTIVI COME DA DET.N.66 DEL 06.11.2019 UFFICIO TECNICO</t>
  </si>
  <si>
    <t>3132B</t>
  </si>
  <si>
    <t>Mese di ottobre 2019 Costo per smaltimento rifiuti organici presso impianto Koster di San Nazzaro Sesia</t>
  </si>
  <si>
    <t>12/12/2019</t>
  </si>
  <si>
    <t>3166B</t>
  </si>
  <si>
    <t>Mese di ottobre 2019 Costo per smaltimento rifiuti compostabili (verde) presso impianto Koster di San Nazzaro Sesia</t>
  </si>
  <si>
    <t>13/12/2019</t>
  </si>
  <si>
    <t>31/FE</t>
  </si>
  <si>
    <t>RIPARAZIONE SISTEMAZIONE SERVIZIO IGIENICO SITO AL 1^ PIANO SCUOLA PRIMARIA</t>
  </si>
  <si>
    <t>Z7D2A19947</t>
  </si>
  <si>
    <t>4/PA</t>
  </si>
  <si>
    <t>acquisto cedole librarie ATTO DI LIQUIDAZIONE N.205 DEL 14.11.2019</t>
  </si>
  <si>
    <t>CARTOLIBRERIA MARTINA DI DA RIVA MARTINA</t>
  </si>
  <si>
    <t>02470870037</t>
  </si>
  <si>
    <t>DRVMTN88L42B019H</t>
  </si>
  <si>
    <t>FPA 4/19</t>
  </si>
  <si>
    <t>IL TUCANO CARTOLERIA DI SIMONI ANTONELLA</t>
  </si>
  <si>
    <t>01445180035</t>
  </si>
  <si>
    <t>SMNNNL68B60G062G</t>
  </si>
  <si>
    <t>30/11/2019</t>
  </si>
  <si>
    <t>15/11/2019</t>
  </si>
  <si>
    <t>36</t>
  </si>
  <si>
    <t>09/11/2019</t>
  </si>
  <si>
    <t>CARTOLERIA DI VICARIO MONIA</t>
  </si>
  <si>
    <t>02587780038</t>
  </si>
  <si>
    <t>VCRMNO78P50B019U</t>
  </si>
  <si>
    <t>15/12/2019</t>
  </si>
  <si>
    <t>24/PA/2019</t>
  </si>
  <si>
    <t>19/11/2019</t>
  </si>
  <si>
    <t>ANTICIPAZIONE AI SENSI DELL. ART 35 COMMA 18 DEL D.LG. 50/2016 (LAVORI DI RIQUALIFICAZIONE PALAZZO COMUNALE CON DETERMINA N. 210 DEL 20.11.2019)</t>
  </si>
  <si>
    <t>8065643B27</t>
  </si>
  <si>
    <t>M.A.D.E.F. SRL</t>
  </si>
  <si>
    <t>02499290027</t>
  </si>
  <si>
    <t>19/12/2019</t>
  </si>
  <si>
    <t>25/11/2019</t>
  </si>
  <si>
    <t>PA12</t>
  </si>
  <si>
    <t>Corona di Alloro per Commemorazione 04.11.2019</t>
  </si>
  <si>
    <t>ZAD2A74A72</t>
  </si>
  <si>
    <t>LA MIMOSA DI VELLA CLAUDIA</t>
  </si>
  <si>
    <t>01716930035</t>
  </si>
  <si>
    <t>VLLCLD67L56D921C</t>
  </si>
  <si>
    <t>3232B</t>
  </si>
  <si>
    <t>SMALTIMENTO RIFIUTI DA SPAZZAMENTO STRADE C/O IMPIANTO FENICE SRL MESE DI OTTOBRE 2019</t>
  </si>
  <si>
    <t>20/12/2019</t>
  </si>
  <si>
    <t>3212B</t>
  </si>
  <si>
    <t>SERVIZIO DI RACCOLTA TRASPORTO E SMALTIMENTO LEGNAME OTTOBRE 2019</t>
  </si>
  <si>
    <t>3200B</t>
  </si>
  <si>
    <t>NOLEGGIO  CASSONE SCARRABILE PER LA RACCOLTA DEL FERRO OTTOBRE 2019</t>
  </si>
  <si>
    <t>3188B</t>
  </si>
  <si>
    <t>SERVIZIO DI RACCOLTA TRASPORTO E SMALTIMENTO INERTI OTTOBRE 2019</t>
  </si>
  <si>
    <t>2000918400</t>
  </si>
  <si>
    <t>SERVIZIO REFEZIONE SCOLASTICA  INFANZIA ottobre 2019</t>
  </si>
  <si>
    <t>23/11/2019</t>
  </si>
  <si>
    <t>23/12/2019</t>
  </si>
  <si>
    <t>2000918401</t>
  </si>
  <si>
    <t>SERVIZIO REFEZIONE SCOLASTICA ottobre PRIMARIA2019</t>
  </si>
  <si>
    <t>3015241</t>
  </si>
  <si>
    <t>FORNITURA GAS METANO INFANZIA OTTOBRE ANNO 2019</t>
  </si>
  <si>
    <t>22/12/2019</t>
  </si>
  <si>
    <t>3015242</t>
  </si>
  <si>
    <t>FORNITURA GAS METANO PRIMARIA OTTOBRE ANNO 2019</t>
  </si>
  <si>
    <t>3015244</t>
  </si>
  <si>
    <t>FORNITURA GAS METANO STRUTTURA SOCIO CULTURALE OTTOBRE ANNO 2019</t>
  </si>
  <si>
    <t>3015243</t>
  </si>
  <si>
    <t>FORNITURA GAS METANO MUNICIPIO OTTOBRE ANNO 2019</t>
  </si>
  <si>
    <t>2190111624</t>
  </si>
  <si>
    <t>ENERGIA ELETTRICA ILLUMINAZIONE PUBBLICA VIA VILLETTE OTTOBRE 2019</t>
  </si>
  <si>
    <t>2190111625</t>
  </si>
  <si>
    <t>ENERGIA ELETTRICA ILLUMINAZIONE PUBBLICA VIA F.LLI DI DIO OTTOBRE 2019</t>
  </si>
  <si>
    <t>2190111626</t>
  </si>
  <si>
    <t>ENERGIA ELETTRICA ILLUMINAZIONE PUBBLICA P.ZZA SAN PIETRO OTTOBRE 2019</t>
  </si>
  <si>
    <t>2190111627</t>
  </si>
  <si>
    <t>ENERGIA ELETTRICA ILLUMINAZIONE PUBBLICA VIA UMBERTO I OTTOBRE 2019</t>
  </si>
  <si>
    <t>2190111628</t>
  </si>
  <si>
    <t>ENERGIA ELETTRICA PALAZZO CIVICO OTTOBRE 2019</t>
  </si>
  <si>
    <t>2190111629</t>
  </si>
  <si>
    <t>IT001E04541269 201910 MUSEO CALZOLAIO SEDE DI FORNITURA EE</t>
  </si>
  <si>
    <t>2190111630</t>
  </si>
  <si>
    <t>ENERGIA ELETTRICA ILL. PUBBLICA VIA P.L.BAROLI OTTOBRE 2019</t>
  </si>
  <si>
    <t>2190111631</t>
  </si>
  <si>
    <t>ENERGIA ELETTRICA SCUOLA DELL'INFANZIA OTTOBRE 2019</t>
  </si>
  <si>
    <t>2190111632</t>
  </si>
  <si>
    <t>ENERGIA ELETTRICA SCUOLA PRIMARIA OTTOBRE 2019</t>
  </si>
  <si>
    <t>2190111633</t>
  </si>
  <si>
    <t>IT001E04556105 201910 ILL. PUBBLICA - CONCENTRICO/FRAZIONI SEDE DI FORNITURA EE</t>
  </si>
  <si>
    <t>2190111634</t>
  </si>
  <si>
    <t>FORNITURA ENERGIA ELETTRICA PER ILLUMINAZIONE  PUBBLICA VIA PANIGHERA OTTOBRE  2019 -</t>
  </si>
  <si>
    <t>2190111635</t>
  </si>
  <si>
    <t>FORNITURA ENERGIA ELETTRICA PER CIMITERO OTTOBRE  2019 -</t>
  </si>
  <si>
    <t>ZDC1F3541A</t>
  </si>
  <si>
    <t>2190111636</t>
  </si>
  <si>
    <t>FORNITURA ENERGIA ELETTRICA PER VIDEOSORVEGLIANZA VIA RONCHETO OTTOBRE  2019 -</t>
  </si>
  <si>
    <t>2190111637</t>
  </si>
  <si>
    <t>FORNITURA ENERGIA ELETTRICA PER ILL. PUBBLICA VIA ISEI  OTTOBRE  2019 -</t>
  </si>
  <si>
    <t>2190111638</t>
  </si>
  <si>
    <t>FORNITURA ENERGIA ELETTRICA PER ILL. PUBBLICA VIA PIOVINO OTTOBRE  2019 -</t>
  </si>
  <si>
    <t>2190111639</t>
  </si>
  <si>
    <t>FORNITURA ENERGIA ELETTRICA PER ILL. PUBBLICA VIA DON MINZONI OTTOBRE  2019 -</t>
  </si>
  <si>
    <t>10/00</t>
  </si>
  <si>
    <t>PROGETTAZIONE RIQUALIFICAZIONE FRONTI ESTERNI PALAZZO MUNICIPALE CON OPERE DI EFFICIENTAMENTO ENERGETICO vedi D.LIQUIDAZIONE N.215 DEL 27.11.2019</t>
  </si>
  <si>
    <t>ZDD29D06FB</t>
  </si>
  <si>
    <t>MAGISTRINI MASSIMO</t>
  </si>
  <si>
    <t>01294930035</t>
  </si>
  <si>
    <t>MGSMSM59S27F952F</t>
  </si>
  <si>
    <t>112/2019</t>
  </si>
  <si>
    <t>Impegno di spesa per la partecipazione al corso di formazione "PRIME INDICAZIONI SULLA PREDISPOSIZIONE DEL BILANCIO 2020- 2022"</t>
  </si>
  <si>
    <t>Z4C2A4EAE2</t>
  </si>
  <si>
    <t>CIVICA SRL</t>
  </si>
  <si>
    <t>01441330196</t>
  </si>
  <si>
    <t>25/12/2019</t>
  </si>
  <si>
    <t>014/6594</t>
  </si>
  <si>
    <t>AFFIDAMENTO PER SERVIZIO DI ELABORAZIONE STIPENDI, GESTIONE PREV., FISCALE E ASSICURATIVA  PERIODO NOVEMBRE ANNO 2019</t>
  </si>
  <si>
    <t>27/12/2019</t>
  </si>
  <si>
    <t>1930055411</t>
  </si>
  <si>
    <t>28/12/2019</t>
  </si>
  <si>
    <t>02/12/2019</t>
  </si>
  <si>
    <t>3296B</t>
  </si>
  <si>
    <t>SERVIZIO DI RACCOLTA TRASPORTO E SMALTIMENTO DIFFERENZIATA DEI RIFIUTI E SECCO- UMIDO NOVEMBRE 2019</t>
  </si>
  <si>
    <t>16/12/2019</t>
  </si>
  <si>
    <t>01/01/2020</t>
  </si>
  <si>
    <t>2019S3002538</t>
  </si>
  <si>
    <t>CONTI CORRENTI DEDICATI  L. 136/10                                               . C.C.P.  17465311 - IBAN: IT 78 T 07601 12000 000017465311                        UNICREDIT SPA  Ag.di DOSSON di CASIER - IBAN: IT 39 Z 02008 05364 000019118519 BANCA POPOLA</t>
  </si>
  <si>
    <t>Z962A8C883</t>
  </si>
  <si>
    <t>FPA 654/19</t>
  </si>
  <si>
    <t>SERVIZIO PULIZIA CENTRO CIVICO 2019 - MESE DI NOVEMBRE</t>
  </si>
  <si>
    <t>FPA 656/19</t>
  </si>
  <si>
    <t>SERVIZIO PRE E POST E SCODELL SCUOLA INFANZIA EPRIMARIA NOVEMBRE 2019</t>
  </si>
  <si>
    <t>FPA 657/19</t>
  </si>
  <si>
    <t>SERVIZIO PRE E POST SCUOLA PRIMARIA NOVEMBRE 2019</t>
  </si>
  <si>
    <t>FPA 658/19</t>
  </si>
  <si>
    <t>SERVIZIO SCODELLAMENTO E RACCOLTA BUONI PASTO SCUOLA INFANZIA E PRIMARIA NOVEMBRE 2019</t>
  </si>
  <si>
    <t>03/12/2019</t>
  </si>
  <si>
    <t>016X20191V6002189</t>
  </si>
  <si>
    <t>COMPENSO OPI/SIOPE FULL</t>
  </si>
  <si>
    <t>02/01/2020</t>
  </si>
  <si>
    <t>VERSAMENTO IVA SPLIT SU FT. 016X20191V6002189 DEL 15/11/2019</t>
  </si>
  <si>
    <t>FPA 655/19</t>
  </si>
  <si>
    <t>SERVIZIO DOPOSCUOLA INFANZIA NOVEMBRE 2019</t>
  </si>
  <si>
    <t>03/01/2020</t>
  </si>
  <si>
    <t>1930056972</t>
  </si>
  <si>
    <t>SERVIZIO DI GESTIONEEMANUTENZIONE ORDINARIA DEGLI IMPIANTI DI ILLUMINAZIONE PUBBLICA  NOVEMBRE 2019</t>
  </si>
  <si>
    <t>PJ01944101</t>
  </si>
  <si>
    <t>FORNITURA CARBURANTE NOVEMBRE  2019</t>
  </si>
  <si>
    <t>51 PA</t>
  </si>
  <si>
    <t>SPESE SMALTIMENTO RIFIUTI  SALVO NOVEMBRE 2019</t>
  </si>
  <si>
    <t>05/12/2019</t>
  </si>
  <si>
    <t>000115</t>
  </si>
  <si>
    <t>BONUS GAS ENERGIA IDRICOANF E MAT 2019 , ACCONTO</t>
  </si>
  <si>
    <t>04/01/2020</t>
  </si>
  <si>
    <t>133</t>
  </si>
  <si>
    <t>IMPEGNO E LIQUIDAZIONE ACQUISTO N.500 BUSTE ISTITUZIONALI CON LOGO</t>
  </si>
  <si>
    <t>Z6E2ADB07F</t>
  </si>
  <si>
    <t>P4BIZ SNC DI CARAMELLA LUCA &amp; C.</t>
  </si>
  <si>
    <t>02463370037</t>
  </si>
  <si>
    <t>4PA</t>
  </si>
  <si>
    <t>Parcella PA del 04/12/2019 N.ro 4PA</t>
  </si>
  <si>
    <t>ZANOTTI DOTT.SSA BARBARA</t>
  </si>
  <si>
    <t>ZNTBBR77M57E379P</t>
  </si>
  <si>
    <t>016X20191V6002188</t>
  </si>
  <si>
    <t>Servizio cassa/Tesoreria 2019 PROROGA</t>
  </si>
  <si>
    <t>11/01/2020</t>
  </si>
  <si>
    <t>016X20191V6002187</t>
  </si>
  <si>
    <t>AP - Servizio PUBBLICA AMMINISTRAZIONE</t>
  </si>
  <si>
    <t>19163/2019</t>
  </si>
  <si>
    <t>10/12/2019</t>
  </si>
  <si>
    <t>09/01/2020</t>
  </si>
  <si>
    <t>19164/2019</t>
  </si>
  <si>
    <t>19168/2019</t>
  </si>
  <si>
    <t>18/12/2019</t>
  </si>
  <si>
    <t>0005963431</t>
  </si>
  <si>
    <t>FORNITURA DI LIBRI</t>
  </si>
  <si>
    <t>ZB02B091F3</t>
  </si>
  <si>
    <t>15/01/2020</t>
  </si>
  <si>
    <t>2000920193</t>
  </si>
  <si>
    <t>SERVIZIO REFEZIONE SCOLASTICA SCUOLA PRIMARIA MESE DI NOVEMBRE</t>
  </si>
  <si>
    <t>2000920194</t>
  </si>
  <si>
    <t>SERVIZIO REFEZIONE SCOLASTICA SCUOLA MATERNA MESE DI NOVEMBRE</t>
  </si>
  <si>
    <t>30/12/2019</t>
  </si>
  <si>
    <t>19</t>
  </si>
  <si>
    <t>19/01/2020</t>
  </si>
  <si>
    <t>3</t>
  </si>
  <si>
    <t>TOTALI FATTURE:</t>
  </si>
  <si>
    <t>IND. TEMPESTIVITA' FATTURE:</t>
  </si>
  <si>
    <t>Tempestività dei Pagamenti - Elenco Mandati senza Fatture - Periodo 01/01/2019 - 31/12/2019</t>
  </si>
  <si>
    <t>RP BROKER S.R.L. (COD. DAL 2017)</t>
  </si>
  <si>
    <t>RINNOVO POLIZZE  ASSICURATIVE ANNO 2019</t>
  </si>
  <si>
    <t>Z28268725D</t>
  </si>
  <si>
    <t>ECONOMO COMUNALE BICELLI GIULIANA</t>
  </si>
  <si>
    <t>RIMBORSO ALL'ECONOMO PER BUONO ECONOMATO N. 43 PER RICARICA VODAFONE CELLULLARE PM</t>
  </si>
  <si>
    <t>RIMBORSO ALL'ECONOMO PER BUONO ECONOMATO N. 44 RICARICA TIM CELLULARE OPERAI</t>
  </si>
  <si>
    <t>RIMBORSO ALL'ECONOMO PER BUONO ECONOMATO  N. 45 ACQUISTO REGISTRO STATO CIVILE MESE DI DICEMBRE 18</t>
  </si>
  <si>
    <t>RIMBORSO ALL'ECONOMO PER BUONO ECONOMATO N. 46 MESE DICEMBRE 18  ACQUISTO</t>
  </si>
  <si>
    <t>RIMBORSO ALL'ECONOMO PER BUONO ECONOMATO N. 47 MESE DI DICEMBRE ACQUISTO FASCICOLI DAT STATO CIVILE</t>
  </si>
  <si>
    <t>RIMBORSO ALL'ECONOMO PER BUONO ECONOMATO N. 48 MESE DI DICEMBRE 18 FOGLI SUPPLETTIVI CITTADINANZA STATO CIVILE</t>
  </si>
  <si>
    <t>RIMBORSO ALL'ECONOMO PER BUONO ECONOM,ATO N. 49 MESE DI DICEMBRE 18 PER SPESE POSTALI</t>
  </si>
  <si>
    <t>COMUNE DI GARBAGNATE MILANESE</t>
  </si>
  <si>
    <t>RIVERSAMENTO INU ANNO 2016 (TRUZZI EMANUELA)</t>
  </si>
  <si>
    <t>COMUNE DI SAN GIOVANNI IN MARIGNANO</t>
  </si>
  <si>
    <t>Rimborso IMU 2017 ad altro Ente   per contribuente V.&amp;F. (Comune di San Giovanni in Marignano)</t>
  </si>
  <si>
    <t>MERLO MORENA</t>
  </si>
  <si>
    <t>RIMBORSO SPESE VIAGGIO (PERIODO GIUGNO/DICEMBRE) PESONALE A TEMPO DETERMINATO-MESE DI DICEMBRE</t>
  </si>
  <si>
    <t>GUIDETTI PIETRO</t>
  </si>
  <si>
    <t>INDENNITA' PRESENZA AMMINISTRATORI ANNO 2019 PERIODO DA GENNAIO MAGGIO 2019- MESE DI GENNAIO</t>
  </si>
  <si>
    <t>MARTINETTI GIULIO</t>
  </si>
  <si>
    <t>POLETTI MASSIMO ASSESSORE</t>
  </si>
  <si>
    <t>F24EP</t>
  </si>
  <si>
    <t>IRAP ANNO 2018 PERIODO DAL 21/12/2018 AL 31/12/2018</t>
  </si>
  <si>
    <t>IRAP MESE DI DICEMBRE ANNO 2018 (PERIODO GIUGNO/DICEMBRE) PERSONALE A TEMPO DETERMINATO</t>
  </si>
  <si>
    <t>IRAP MESE DI GENNAIO ANNO 2019 UFFICIO FINANZIARIO</t>
  </si>
  <si>
    <t>IRAP MESE DI GENNAIO -ANNO 2019 PERSONALE OPERAIO</t>
  </si>
  <si>
    <t>IRAP MESE DI GENNAIO ANNO 2019 UFFICIO DEMOGRAFICO</t>
  </si>
  <si>
    <t>IRAP MESE DI GENNAIO ANNO 2019 UFFICIO TECNICO  PERIODO DA GENNAIO A MAGGIO</t>
  </si>
  <si>
    <t>IRAP MESE DI GENNAIO ANNO 2019 UFFICIO POLIZIA MUNICIPALE</t>
  </si>
  <si>
    <t>IRAP MESE DI GENNAIO  ANNO 2019 UFFICIO TRIBUTI</t>
  </si>
  <si>
    <t>IRAP MESE DI GENNAIO ANNO 2019 AMMINISTRATORI - PERIODO DA GENNAIO A MAGGIO</t>
  </si>
  <si>
    <t>POSTE ITALIANE spa SPESE GESTIONE CONTO TESORERIA</t>
  </si>
  <si>
    <t>MESE DI DICEMBRE SPESE PER BANCO POSTA CCP 17372285</t>
  </si>
  <si>
    <t>GILIBERTO GIOVAN MARIA</t>
  </si>
  <si>
    <t>RIMBORSO SPESE VIAGGIO (PERIODO LUGLIO/DICEMBRE) PESONALE IN CONVENZIONE</t>
  </si>
  <si>
    <t>CONSORZIO INTERCOMUNALE GESTIO NE SERVIZI SOCIO ASSISTEN</t>
  </si>
  <si>
    <t>QUOTA ASSOCIATIVA ANNO 2019 * PRIMO ACCONTO</t>
  </si>
  <si>
    <t>QUOTA ASSISTENZA ECONOMICA ANNO 2019 - IMPORTO MINIMO PRO- CAPITE EXTRA QUOTA (0,10%)</t>
  </si>
  <si>
    <t>MESE DI GENNAIO 19 RIMBORSO SPESE PER COLLABORAZIONE A TEMPO DETERMINATO CON PERSONALE DELL'UNIONE COMUNI COLLINARI DEL VERGANTE PERIODO DAL 01/01/2019 AL 31/05/2019</t>
  </si>
  <si>
    <t>MESE DI GENNAIO 2019 -INDENNITA DI CARICA SINDACO E ASSESSORI ANNO 2019 PERIODO GENNAIO MAGGIO 2019</t>
  </si>
  <si>
    <t>IMPEGNO DI SPESA PER INDENNITA DI CARICA SINDACO. INDENNITà PRESENZA ASSESSORI ANNO 2019 GENNAIO MAGGIO 2019</t>
  </si>
  <si>
    <t>IRAP MESE DI FEBBRAIO 2019  PERSONALE A T.D. PERIODO GENNAO/MAGGIO 2019</t>
  </si>
  <si>
    <t>IRAP MESE DI FEBBRAIO  ANNO 2019 AMMINISTRATORI - PERIODO DA GENNAIO A MAGGIO</t>
  </si>
  <si>
    <t>IRAP ARRETRATI PROGRESSIONE ORIZZONTALE ANNO 2018 -UFFICIO TRIBUTI</t>
  </si>
  <si>
    <t>IRAP MESE DI FEBBRAIO ANNO 2019 UFFICIO TRIBUTI</t>
  </si>
  <si>
    <t>IRAP MESE DI FEBBRAIO ANNO 2019 UFFICIO TECNICO  PERIODO DA GENNAIO A MAGGIO</t>
  </si>
  <si>
    <t>IRAP MESEDI BEBBRAIO ANNO 2019 UFFICIO FINANZIARIO</t>
  </si>
  <si>
    <t>IRAP MESEDI FEBBRAIO ANNO 2019 PERSONALE OPERAIO</t>
  </si>
  <si>
    <t>IRAP MESEDI FEBBRAIO ANNO 2019 UFFICIO DEMOGRAFICO</t>
  </si>
  <si>
    <t>IRAP MESEDI FEBBRAIO ANNO 2019 UFFICIO POLIZIA MUNICIPALE</t>
  </si>
  <si>
    <t>RIMBORSO ALL'ECONOMO PER REVISIONE VEICOLO EN507RF - GENNAIO 2019</t>
  </si>
  <si>
    <t>RIMBORSO ALL'ECONOMO PER TASSA AUTOMOBILISTICA EH078EX  - GENNAIO 2019</t>
  </si>
  <si>
    <t>RIMBORSO ALL'ECONOMO PER RICARICA VODAFONE- GENNAIO 2019</t>
  </si>
  <si>
    <t>RIMBORSO ALL'ECONOMO PER SPESE POSTALI MESE DI GENNAIO 2019</t>
  </si>
  <si>
    <t>RIMBORSO ALL'ECONOMO PER CAMERA DI COMMERCIO BUSINESS KEY DIRITTI DI SEGRETERIA</t>
  </si>
  <si>
    <t>RIMBORSO ALL'ECONOMO PER SPESE POSTALI MESE DI FEBBRAIO</t>
  </si>
  <si>
    <t>MESE DI FEBBRAIO 2019 RIMBORSO SPESE PER COLLABORAZIONE A TEMPO DETERMINATO CON PERSONALE DELL'UNIONE COMUNI COLLINARI DEL VERGANTE PERIODO DAL 01/01/2019 AL 31/05/2019</t>
  </si>
  <si>
    <t>INDENNITA DI CARICA SINDACO MESE DI MARZO ANNO 2019 (GENNAIO / MAGGIO 2019)</t>
  </si>
  <si>
    <t>INDENNITA DI CARICA VICE SINDACO MESE DI MARZO ANNO 2019 (GENNAIO / MAGGIO 2019)</t>
  </si>
  <si>
    <t>IRAP PERSONALE A T.D. PERIODO GENNAO/MAGGIO 2019</t>
  </si>
  <si>
    <t>IRAP MESE DI MARZO ANNO 2019 UFFICIO TECNICO  PERIODO DA GENNAIO A MAGGIO</t>
  </si>
  <si>
    <t>IRAP MESE DI MARZO ANNO 2019 UFFICIO FINANZIARIO</t>
  </si>
  <si>
    <t>IRAP MESE DI MARZO ANNO 2019 PERSONALE OPERAIO</t>
  </si>
  <si>
    <t>IRAP MESE DI MARZO ANNO 2019 UFFICIO DEMOGRAFICO</t>
  </si>
  <si>
    <t>IRAP MESE DI MARZO ANNO 2019 UFFICIO POLIZIA MUNICIPALE</t>
  </si>
  <si>
    <t>IRAP MESE DI MARZO ANNO 2019 AMMINISTRATORI - PERIODO DA GENNAIO A MAGGIO</t>
  </si>
  <si>
    <t>IRAP MESE DI MARZO ANNO 2019 UFFICIO TRIBUTI</t>
  </si>
  <si>
    <t>RIMBORSO ALL'ECONOMO PER SPESE POSTALI MESE DI MARZO 2019</t>
  </si>
  <si>
    <t>MESE DI MARZO -RIMBORSO SPESE PER COLLABORAZIONE A TEMPO DETERMINATO CON PERSONALE DELL'UNIONE COMUNI COLLINARI DEL VERGANTE PERIODO DAL 01/01/2019 AL 31/05/2019</t>
  </si>
  <si>
    <t>INDENNITA DI CARICA SINDACO. MESE DI APRILE  2019</t>
  </si>
  <si>
    <t>INDENNITA DI CARICA  VICE SINDACO  MESE DI APRILE  2019</t>
  </si>
  <si>
    <t>INDENNITA DI CARICA  ASSESSORE  MESE DI APRILE  2019</t>
  </si>
  <si>
    <t>sd ft n. 016X20191V6000284 del 14/02/2019  - AP - Servizio PUBBLICA AMMINISTRAZIONE (SOLO IVA SPLIT)</t>
  </si>
  <si>
    <t>IRAP MESE DI APRILE ANNO 2019 UFFICIO TRIBUTI</t>
  </si>
  <si>
    <t>IRAP MESE DI APRILE ANNO 2019 UFFICIO TECNICO  PERIODO DA GENNAIO A MAGGIO</t>
  </si>
  <si>
    <t>IRAP MESE DI APRILE ANNO 2019 UFFICIO DEMOGRAFICO</t>
  </si>
  <si>
    <t>IRAP MESE DI APRILE ANNO 2019 UFFICIO FINANZIARIO</t>
  </si>
  <si>
    <t>IRAP MESE DI APRILE ANNO 2019 UFFICIO POLIZIA MUNICIPALE</t>
  </si>
  <si>
    <t>IRAP MESE DI APRILE ANNO 2019 PERSONALE OPERAIO</t>
  </si>
  <si>
    <t>IRAP MESE DI APRILE ANNO 2019 AMMINISTRATORI - PERIODO DA GENNAIO A MAGGIO</t>
  </si>
  <si>
    <t>RIMBORSO ALL'ECONOMO PER RICARICA CELLULARE DI SERVIZIO P.M. MESE DI APRILE</t>
  </si>
  <si>
    <t>RIMBORSO ALL'ECONOMO PER ACQUISTO ROTELLE PER PORTA BRANDINE SCUOLA INFANZIA  MESE DI APRILE</t>
  </si>
  <si>
    <t>RIMBORSO ALL'ECONOMO PER SPESE POSTALI  MESE DI APRILE</t>
  </si>
  <si>
    <t>MICRO ASILO NIDO "JUNIOR CLUB" di Bonfiglio Mariangiola</t>
  </si>
  <si>
    <t>Costituzione fondo per trasferimento erarariale MIUR Legge 107/2015 [Ex.Imp. 2018/451] (Somma Impegnate nell'Esercizio 2018 da riscrivere nell'Esercizio 2019)</t>
  </si>
  <si>
    <t>ASSOCIAZIONE MONTE ROSA FORESTE</t>
  </si>
  <si>
    <t>QUOTA ASSICIATIVA ANNO 2019</t>
  </si>
  <si>
    <t>A.I.B. GRUPPO GARGALLO - CORPO VOLONTARI AIB PIEMONTE</t>
  </si>
  <si>
    <t>CONTRIBUTO AIB ANNO 2019</t>
  </si>
  <si>
    <t>ASSOC.NE VOLONTARI ASSISTENZA   ARGILLA AUSER GARGALLO</t>
  </si>
  <si>
    <t>CONTRIBUTO ASSOCIAZIONE VOLONTARI ASSISTENZA ARGILLA AUSER  - ANNO 2019</t>
  </si>
  <si>
    <t>ECOMUSEO DEL LAGO D'ORTA E MOTTARONE</t>
  </si>
  <si>
    <t>CELEBRAZIONEOTTOCENTENARIO DELLA RIVIERA DI SAN GULIO</t>
  </si>
  <si>
    <t>COMUNE DI BORGOMANERO</t>
  </si>
  <si>
    <t>RIPARTO 2016 DELLE SPESE SOTENUTE NEL 2015</t>
  </si>
  <si>
    <t>RIMBORSO SPESE PER COLLABORAZIONE A TEMPO DETERMINATO CON PERSONALE DELL'UNIONE COMUNI COLLINARI DEL VERGANTE PERIODO DAL 01/01/2019 AL 31/05/2019- MESE DI APRILE</t>
  </si>
  <si>
    <t>MESE DI MAGGIO INDENNITA DI CARICA SINDACO</t>
  </si>
  <si>
    <t>MESE DI MAGGIO INDENNITA DI CARICA VICE SINDACO</t>
  </si>
  <si>
    <t>MESE DI MAGGIO INDENNITA DI CARICA ASSESSORE</t>
  </si>
  <si>
    <t>IRAP MESE DI MAGGIO ANNO 2019 AMMINISTRATORI - PERIODO DA GENNAIO A MAGGIO</t>
  </si>
  <si>
    <t>IRAP MESE DI MAGGIO ANNO 2019 UFFICIO TRIBUTI</t>
  </si>
  <si>
    <t>IRAP MESE DI MAGGIO ANNO 2019 UFFICIO TECNICO  PERIODO DA GENNAIO A MAGGIO</t>
  </si>
  <si>
    <t>IRAP MESE DI MAGGIO ANNO 2019 UFFICIO DEMOGRAFICO</t>
  </si>
  <si>
    <t>IRAP MESE DI MAGGIO ANNO 2019 UFFICIO FINANZIARIO</t>
  </si>
  <si>
    <t>IRAP MESE DI MAGGIO ANNO 2019 UFFICIO POLIZIA MUNICIPALE</t>
  </si>
  <si>
    <t>IRAP MESE DI MAGGIO ANNO 2019 PERSONALE OPERAIO</t>
  </si>
  <si>
    <t>COMUNE DI BORGO TICINO (CANILE SANITARIO)</t>
  </si>
  <si>
    <t>GESTIONE CANILE SANITARIO SALDO SPESE ANNO 2019</t>
  </si>
  <si>
    <t>MESE DI FEBBRAIO E MARZO SPESE PER BANCO POSTA - (€44,91 FEBB/€47,91 MAR)</t>
  </si>
  <si>
    <t>PROVINCIA DI NOVARA</t>
  </si>
  <si>
    <t>RIVERSAMENTO ALLA PROVINCIA DELL'ADDIZIONALE PROVINCIALE RUOLO ANNO 2019</t>
  </si>
  <si>
    <t>RIV. ADDIZIONALE PROV.LE  ANNO 2018 € 190,35- ANNO 2017 €24,84 -ANNO 2016 € 72,12-ANNO 2015 € 27,17-ANNO 2014 € 24,53</t>
  </si>
  <si>
    <t>ERBETTA LISA</t>
  </si>
  <si>
    <t>COMPETENZE COMPONENTI DEI SEGGI ELETTORALI CONSULTAZIONI DEL 26.05.2019</t>
  </si>
  <si>
    <t>BACCHETTA PIERO</t>
  </si>
  <si>
    <t>SOLIMAN DEVIS ALESSIO</t>
  </si>
  <si>
    <t>GUIDETTI MICHELE</t>
  </si>
  <si>
    <t>OLIVO MIRIAM</t>
  </si>
  <si>
    <t>CASAROTTI FEDERICO</t>
  </si>
  <si>
    <t>CERRI DANIELA</t>
  </si>
  <si>
    <t>BOGNETTI CHIARA</t>
  </si>
  <si>
    <t>PITTURRU ANDREA</t>
  </si>
  <si>
    <t>CASAROTTI NOEMI</t>
  </si>
  <si>
    <t>ELEZIONI EUROPEE, REGIONALI E COMUNALI DEL 26/05/2019 - COMPETENZE COMPONENTI DEI SEGGI ELETTORALI - (EUROPEE/REGIONALI)</t>
  </si>
  <si>
    <t>ZANETTI ERIKA</t>
  </si>
  <si>
    <t>COMPETENZE COMPONENTI DEI SEGGI ELETTORALI  CONSULTAZIONI DEL 26.05.2019</t>
  </si>
  <si>
    <t>COMPETENZE COMPONENTI DEI SEGGI ELETTORALI - (ADUNANZA DEI PRESIDENTI X PROCLAMAZIONE SINDACO)</t>
  </si>
  <si>
    <t>A.N.U.T.E.L.</t>
  </si>
  <si>
    <t>LIQUIDAZIONE ADESIONE ANNO 2019</t>
  </si>
  <si>
    <t>POLIZZA ASSICURATIVA CENTRO ESTIVO ANNO 2019 - MESE DI LUGLIO</t>
  </si>
  <si>
    <t>ZDA27C181A</t>
  </si>
  <si>
    <t>POLIZZA ASSICURATIVA CENTRO ESTIVO SCUOLA PRIMARIA MESE DI GIUGNO 2019</t>
  </si>
  <si>
    <t>GUIDETTI LUIGI GIULIO</t>
  </si>
  <si>
    <t>INDENNITA' DI CARICA SINDACO - MESE DI GIUGNO PIU' MAGGIO DALL'ELEZIONE</t>
  </si>
  <si>
    <t>INDENNITA' DI CARICA  VICE SINDACO - MESE DI GIUGNO PIU' MAGGIO DALL'ELEZIONE</t>
  </si>
  <si>
    <t>INDENNITA' DI CARICA  ASSESSORE - MESE DI GIUGNO PIU' MAGGIO DALL'ELEZIONE</t>
  </si>
  <si>
    <t>MESE DI MAGGIO-RIMBORSO SPESE PER COLLABORAZIONE A TEMPO DETERMINATO CON PERSONALE DELL'UNIONE COMUNI COLLINARI DEL VERGANTE PERIODO DAL 01/01/2019 AL 31/05/2019</t>
  </si>
  <si>
    <t>IRAP PERSONALE A T.D. PERIODO GENNAO/MAGGIO 2019 - MESE DI MAGGIO</t>
  </si>
  <si>
    <t>IRAP MESE DI GIUGNO ANNO 2019 AMMINISTRATORI - PERIODO DA GIUGNO/DICEMBRE 2019</t>
  </si>
  <si>
    <t>IRAP MESE DI GIUGNO ANNO 2019 UFFICIO TRIBUTI</t>
  </si>
  <si>
    <t>IRAP MESE DI GIUGNO ANNO 2019 UFFICIO DEMOGRAFICO</t>
  </si>
  <si>
    <t>IRAP MESE DI GIUGNO ANNO 2019 UFFICIO FINANZIARIO</t>
  </si>
  <si>
    <t>IRAP MESE DI GIUGNO ANNO 2019 UFFICIO POLIZIA MUNICIPALE</t>
  </si>
  <si>
    <t>IRAP MESE DI GIUGNO ANNO 2019 PERSONALE OPERAIO</t>
  </si>
  <si>
    <t>IANIERI MICHAEL</t>
  </si>
  <si>
    <t>INTEGRAZIONE POLIZA CENTRO ESTIVO PER ESTENSIONE ANCHE AL MESE DI SETTEMBRE</t>
  </si>
  <si>
    <t>RMBORSO ALL'ECONOMO PER RICARICA VODAFONE - MESE DI MAGGIO</t>
  </si>
  <si>
    <t>RMBORSO ALL'ECONOMO PER DIRITTI SEGRETERIA MUD 2019- MESE DI MAGGIO</t>
  </si>
  <si>
    <t>RMBORSO ALL'ECONOMO SPESE POSTALI MESE DI MAGGIO</t>
  </si>
  <si>
    <t>CANONE SPECIALE TELEVISIONE RAI ANNO 2019 - ECONOMO</t>
  </si>
  <si>
    <t>SISTEMA BIBLIOTECARIO DEL MEDIO NOVARESE_BIBLIOTECA PUBB FONDAZ. ACHILLE MARAZZA</t>
  </si>
  <si>
    <t>ADESIONE AL SISTEMA BIBLIOTECARIO MEDIO NOVARESE - ANNO 2019</t>
  </si>
  <si>
    <t>FRANCESCHI GIORGIO</t>
  </si>
  <si>
    <t>LAVORO STRAORDINARIO - ELEZIONI DEI MEMBRI ITALIANI AL PARLAMENTO EUROPEO - ELEZIONI REGIONALI E COMUNALI DEL 26/5/2019 - QUOTA</t>
  </si>
  <si>
    <t>LAVORO STRAORDINARIO - ELEZIONI DEI MEMBRI ITALIANI AL PARLAMENTO EUROPEO - ELEZIONI REGIONALI E COMUNALI DEL 26/5/2019 - SALDO</t>
  </si>
  <si>
    <t>SUNO ANGELICA</t>
  </si>
  <si>
    <t>BICELLI GIULIANA</t>
  </si>
  <si>
    <t>LAVORO STRAORDINARIO - ELEZIONI DEI MEMBRI ITALIANI AL PARLAMENTO EUROPEO - ELEZIONI REGIONALI E COMUNALI DEL 26/5/2019 SALDO</t>
  </si>
  <si>
    <t>LIQUIDAZIONE INDENNITA' FINE MANDATO GUIDETTI PIETRO</t>
  </si>
  <si>
    <t>INDENNITA' DI CARICA AMMINISTRATORE  MESE DI LUGLIO</t>
  </si>
  <si>
    <t>INDENNITA' DI CARICA SINDACO  MESE DI LUGLIO</t>
  </si>
  <si>
    <t>RANUCCIO ELISA</t>
  </si>
  <si>
    <t>RIMBORSO SPESE DI VIAGGIO 01.06.2019 AL 30.06.2019</t>
  </si>
  <si>
    <t>RIMBORSO SPESE DI VIAGGIO PERSONALE A SCAVALCO MESE DI GIUGNO</t>
  </si>
  <si>
    <t>DIPENDENTI COMUNALI</t>
  </si>
  <si>
    <t>ONERI RIFLESSI SU LAVORO STRAORDINARIO ELEZIONI DEL 26/5/2019</t>
  </si>
  <si>
    <t>ONERI RIFLESSI LIQUIDAZIONE INDENNITA' DI FINE MANDATO</t>
  </si>
  <si>
    <t>SINDACO E AMMINISTRATORI</t>
  </si>
  <si>
    <t>ONERI RIFLESSI SU INDENNITA' MESE DI LUGLIO</t>
  </si>
  <si>
    <t>COMUNE DI POGNO</t>
  </si>
  <si>
    <t>LIQUIDAZIONE COMPETENZE TRA I COMUNI DI GARGALLO , POGNO, SORISO E COMIGNAGO PER L'UTILIZZO CONGIUNTO DEL SERVIZIO DI SEGRETERIA ANNO 2018 PERIODO GIUGNO - DICEMBRE</t>
  </si>
  <si>
    <t>LIQUIDAZIONE COMPETENZE TRA I COMUNI DI GARGALLO , POGNO, SORISO E COMIGNAGO PER L'UTILIZZO CONGIUNTO DEL SERVIZIO DI SEGRETERIA ANNO 2019 PERIODO GENNAIO - GIUGNO</t>
  </si>
  <si>
    <t>COMUNE DI GOZZANO</t>
  </si>
  <si>
    <t>COMPETENZE CONVENZIONE TRA IL COMUNE DI GOZZANO E GARGALLO PER UTILIZZO CONGIUNTO DI RISORSE UMANE RELATIVAMENTE AL SERVIZIO FINANZIARIO DAL 01/04/2019 AL 30.06.2019</t>
  </si>
  <si>
    <t>RIMBORSO SPESE VIAGGIO PESONALE IN CONVENZIONE SERVIZI FINANZIARI I SEMESTRE 2019</t>
  </si>
  <si>
    <t>AGENZIA DELLE ENTRATE</t>
  </si>
  <si>
    <t>P201 LAVORO STRAORDINARIO ELEZIONI AMMINISTRATIVE 26/5/2019</t>
  </si>
  <si>
    <t>P201 LAVORO STRAORDINARIO ELEZIONI REGIONALI E EUROPEE 26/5/2019</t>
  </si>
  <si>
    <t>IRAP -PERSONALE A SCAVALCO MESE DI GIUGNO</t>
  </si>
  <si>
    <t>IRAP STIPENDIO MESE DI LUGLIO</t>
  </si>
  <si>
    <t>IRAP STIPENDIO MESE DI  GIUGNO E LUGLIO</t>
  </si>
  <si>
    <t>IRAP INDENNITA' FINE MANDATO MESE DI LUGLIO</t>
  </si>
  <si>
    <t>IRAP ANNO 2019 AMMINISTRATORI  MESE DI LUGLIO</t>
  </si>
  <si>
    <t>IRAP ANNO 2019 STIPENDI  MESE DI LUGLIO</t>
  </si>
  <si>
    <t>IRAP LAVORO STRAORDINARIO ELEZIONI COMUNALI 26/5/2019</t>
  </si>
  <si>
    <t>IRAP LAVORO STRAORDINARIO ELEZIONI REG.LI - EUROPEE  26/5/2019</t>
  </si>
  <si>
    <t>SALDO GESTIONE ASSOCIATA SUAP ANNO 2018 COMUNE DI GARGALLO</t>
  </si>
  <si>
    <t>I RATA COSTO FISSO PER GESTIONE ASSOCIATA SUAP ANNO 2019 COMUNE DI GARGALLO</t>
  </si>
  <si>
    <t>INDENNITA' DI CARICA MESE DI AGOSTO</t>
  </si>
  <si>
    <t>POLETTI MASSIMO</t>
  </si>
  <si>
    <t>INDENNITA' DI CARICA SINDACO MESE DI AGOSTO</t>
  </si>
  <si>
    <t>RIMBORSO SPESE DI VIAGGIO COMPENSO A SCAVALCO MESE DI LUGLIO</t>
  </si>
  <si>
    <t>CEROTTINI DAVIDE</t>
  </si>
  <si>
    <t>COMPENSO SERVIZIO A SCAVALCO MESE DI LUGLIO</t>
  </si>
  <si>
    <t>ONERI RIFLESSI COMPENSO A SCAVALCO MESE DI LUGLIO</t>
  </si>
  <si>
    <t>ONERI RIFLESSI SU INDENNITA' MESE DI AGOSTO</t>
  </si>
  <si>
    <t>IRAP STIPENDIO MESE DI AGOSTO</t>
  </si>
  <si>
    <t>IRAP INDENNITA' AMMINISTRATORI MESE DI AGOSTO</t>
  </si>
  <si>
    <t>P.A.S.S. SALDO DA 1/8/2019 A 31/12/2019</t>
  </si>
  <si>
    <t>MIROBALLI ANTONIO</t>
  </si>
  <si>
    <t>TRASPORTO STUDENTI SCUOLA MEDIA INFERIORE ANNO SCOLASTICO 2018/2019 GENNAIO - GIUGNO 2019</t>
  </si>
  <si>
    <t>MARCHI ILENIA</t>
  </si>
  <si>
    <t>SHAQJA NATASHA</t>
  </si>
  <si>
    <t>FANTINI SABINA</t>
  </si>
  <si>
    <t>OPPEDISANO VINCENZO</t>
  </si>
  <si>
    <t>DAL GRANDE SILVIA</t>
  </si>
  <si>
    <t>CASAROTTI SABRINA</t>
  </si>
  <si>
    <t>HERBA AHMED</t>
  </si>
  <si>
    <t>VECCHI ELOISA</t>
  </si>
  <si>
    <t>MONGINI MARIA GRAZIA</t>
  </si>
  <si>
    <t>PINNA ELISABETTA</t>
  </si>
  <si>
    <t>MOUHIB LAMIA</t>
  </si>
  <si>
    <t>BACCHETTA TAMARA</t>
  </si>
  <si>
    <t>LENTULLO CINZIA</t>
  </si>
  <si>
    <t>SERNAGIOTTO DONATELLA</t>
  </si>
  <si>
    <t>ZUCCHINALI RAFFAELLA</t>
  </si>
  <si>
    <t>CASAROTTI CHIARA</t>
  </si>
  <si>
    <t>LAIDELLI SIMONA</t>
  </si>
  <si>
    <t>DELLA NOCE EUGENIO</t>
  </si>
  <si>
    <t>PAESANTI STEFANIA</t>
  </si>
  <si>
    <t>NAGHI CRISTIAN DUMITRU</t>
  </si>
  <si>
    <t>MATELLA RAFFAELLA</t>
  </si>
  <si>
    <t>SAULI STEFANIA</t>
  </si>
  <si>
    <t>HERBA MOHAMED</t>
  </si>
  <si>
    <t>JOHRY AICHA</t>
  </si>
  <si>
    <t>MATTA FEDERICA</t>
  </si>
  <si>
    <t>COVACI ADRIANA</t>
  </si>
  <si>
    <t>ISTITUTO COMPRENSIVO "G.PASCOLI"</t>
  </si>
  <si>
    <t>CONTRIBUTO PER LE SPESE DI PULIZIA</t>
  </si>
  <si>
    <t>GESTIONE SERVIZIO PRE SCUOLA - SCUOLA DELL'INFANZIA</t>
  </si>
  <si>
    <t>RITITRO PASTI PRESSO LA SCUOLA PRIMARIA</t>
  </si>
  <si>
    <t>PROGETTO SINERGIA SPORTELLO PSICOLOGICO € 400 SCUOLA INFANZIA - € 600 SCUOLA PRIMARIA</t>
  </si>
  <si>
    <t>PROGETTO MADRELINGUA INGLESE ALUNNI 3-4-5 60 ORE 10 POMERIGGI</t>
  </si>
  <si>
    <t>COMUNE DI ARONA</t>
  </si>
  <si>
    <t>RIMBORSO SPESE DI NOTIFICA CROC. N. 358/2019</t>
  </si>
  <si>
    <t>18/09/2019</t>
  </si>
  <si>
    <t>BUONO ECONOMALE N.14 - MESE DI GIUGNO -FIRMA DIGITALE SINDACO</t>
  </si>
  <si>
    <t>BUONO ECONOMALE N.15 - MESE DI GIUGNO - ACQUISTO BOMBOLA DEL GAS</t>
  </si>
  <si>
    <t>BUONO ECONOMALE N.16 - MESE DI GIUGNO - ACQUISTO SPESE POSTALI</t>
  </si>
  <si>
    <t>INDENNITA' DI CARICA VICE SINDACO MESE DI SETTEMBRE</t>
  </si>
  <si>
    <t>INDENNITA' DI CARICA ASSESSORE MESE DI SETTEMBRE</t>
  </si>
  <si>
    <t>INDENNITA' DI CARICA SINDACO MESE DI SETTEMBRE</t>
  </si>
  <si>
    <t>COMPENSO SERVIZIO A SCAVALCO MESE DI AGOSTO</t>
  </si>
  <si>
    <t>RIMBORSO SPESE DI VIAGGIO COMPENSO A SCAVALCO MESI DI LUGLIO E AGOSTO</t>
  </si>
  <si>
    <t>ZANETTA CORRADO</t>
  </si>
  <si>
    <t>COMPENSO A SCAVALCO SEGRETARIO COMUNALE MESE DI SETTEMBRE</t>
  </si>
  <si>
    <t>ONERI RIFLESSI COMPENSO A SCAVALCO MESE DI AGOSTO</t>
  </si>
  <si>
    <t>ONERI RIFLESSI SU INDENNITA' MESE DI SETTEMBRE</t>
  </si>
  <si>
    <t>ONERI RIFLESSI COMPENSO A SCAVALCO SEGRETARIO COMUNALE MESE DI SETTEMBRE</t>
  </si>
  <si>
    <t>IVA II TRIMESTRE 2019 - RAVVEDIMENTO</t>
  </si>
  <si>
    <t>CONSORZIO CASE DI VACANZA DEI COMUNI NOVARESI</t>
  </si>
  <si>
    <t>QUOTA CONTRIBUTO ORDINARIO ANNO 2019</t>
  </si>
  <si>
    <t>IRAP STIPENDI MESE DI SETTEMBRE</t>
  </si>
  <si>
    <t>IRAP COMPENSI AMMINISTRATORI MESE DI SETTEMBRE</t>
  </si>
  <si>
    <t>IRAP COMPENSO A SCAVALCO SEGRETARIO MESE DI SETTEMBRE</t>
  </si>
  <si>
    <t>A.S.D. GARGALLO</t>
  </si>
  <si>
    <t>CONTRIBUTO STRAORDINARIO PER LAVORI DI MIGLIORAMENTO DEL CAMPO DI CALCIO COMUNALE</t>
  </si>
  <si>
    <t>COMPENSO SERVIZIO A SCAVALCO MESE DI SETTEBRE</t>
  </si>
  <si>
    <t>RIMBORSO SPESE DI VIAGGIO COMPENSO A SCAVALCO MESE DI SETTEMBRE</t>
  </si>
  <si>
    <t>INDENNITA' DI CARICA SINDACO MESE DI OTTOBRE</t>
  </si>
  <si>
    <t>compenso a scavalco segretario comunale MESE DI SETTEMBRE</t>
  </si>
  <si>
    <t>INDENNITA' DI CARICA ASSESSORE MESE DI OTTOBRE</t>
  </si>
  <si>
    <t>INDENNITA' DI CARICA VICESINDACO MESE DI OTTOBRE</t>
  </si>
  <si>
    <t>ONERI RIFLESSI COMPENSO A SCAVALCO MESE DI SETTEMBRE</t>
  </si>
  <si>
    <t>ONERI RIFLESSI SU INDENNITA' MESE DI OTTOBRE</t>
  </si>
  <si>
    <t>IRAP ANNO 2019 UFFICIO FINANZIARIO STIPENDI MESE DI OTTOBRE</t>
  </si>
  <si>
    <t>IRAP ANNO 2019 UFFICIO TRIBUTI STIPENDI MESE DI OTTOBRE</t>
  </si>
  <si>
    <t>IRAP PERSONALE UFFICIO TECNICO STIPENDI MESE DI OTTOBRE</t>
  </si>
  <si>
    <t>IRAP ANNO 2019 UFFICIO DEMOGRAFICO STIPENDI MESE DI OTTOBRE</t>
  </si>
  <si>
    <t>IRAP ANNO 2019 UFFICIO POLIZIA MUNICIPALE STIPENDI MESE DI OTTOBRE</t>
  </si>
  <si>
    <t>IRAP ANNO 2019 PERSONALE OPERAIO STIPENDI MESE DI OTTOBRE</t>
  </si>
  <si>
    <t>IRAP ANNO 2019 AMMINISTRATORI INDENNITA' MESE DI OTTOBRE</t>
  </si>
  <si>
    <t>IRAP ANNO 2019 UFFICIO FINANZIARIO COMPENSO MESE DI OTTOBRE</t>
  </si>
  <si>
    <t>VERSAMENTO IVA III TRIMESTRE COD. 616E</t>
  </si>
  <si>
    <t>CARONNA NICOLA</t>
  </si>
  <si>
    <t>RESTITUZIONE LOCULO PER RINUNCIA</t>
  </si>
  <si>
    <t>COMPENSO SERVIZIO A SCAVALCO MESE DI OTTOBRE</t>
  </si>
  <si>
    <t>RIMBORSO SPESE DI VIAGGIO COMPENSO A SCAVALCO MESE DI OTTOBRE</t>
  </si>
  <si>
    <t>INDENNITA' DI CARICA ASSESSORE MESE DI NOVEMBRE</t>
  </si>
  <si>
    <t>INDENNITA' DI CARICA VICESINDACO MESE DI NOVEMBRE</t>
  </si>
  <si>
    <t>INDENNITA' DI CARICA SINDACO MESE DI NOVEMBRE</t>
  </si>
  <si>
    <t>COMPENSO A SCAVALCO MESE DI OTTOBRE</t>
  </si>
  <si>
    <t>ONERI RIFLESSI COMPENSO A SCAVALCO MESE DI OTTOBRE</t>
  </si>
  <si>
    <t>ONERI RIFLESSI SU INDENNITA' MESE DI NOVEMBRE</t>
  </si>
  <si>
    <t>ONERI RIFLESSI COMPENSO A SCAVALCO SEGRETARIO COMUNALE MESE DI OTTOBRE</t>
  </si>
  <si>
    <t>IRAP SCAVALCO SEGRETARIO MESE DI NOVEMBRE</t>
  </si>
  <si>
    <t>IRAP PERSONALE UFFICIO TECNICO MESE DI NOVEMBRE</t>
  </si>
  <si>
    <t>IRAP ANNO 2019 PERSONALE OPERAIO MESE DI NOVEMBRE</t>
  </si>
  <si>
    <t>IRAP ANNO 2019 UFFICIO DEMOGRAFICO MESE DI NOVEMBRE</t>
  </si>
  <si>
    <t>IRAP ANNO 2019 UFFICIO FINANZIARIO MESE DI NOVEMBRE</t>
  </si>
  <si>
    <t>IRAP ANNO 2019 UFFICIO POLIZIA MUNICIPALE MESE DI NOVEMBRE</t>
  </si>
  <si>
    <t>IRAP AMMINISTRATORI MESE DI NOVEMBRE</t>
  </si>
  <si>
    <t>IRAP ANNO 2019 UFFICIO TRIBUTI MESE DI NOVEMBRE</t>
  </si>
  <si>
    <t>MEF MINISTERO ECONOMIA E FINANZE</t>
  </si>
  <si>
    <t>QUOTA CAPITALE RATA MUTUI I SEMESTRE 2019</t>
  </si>
  <si>
    <t>QUOTA INTERESSI RATA MUTUI I SEMESTRE 2019</t>
  </si>
  <si>
    <t>CASSA DEPOSITI E PRESTITI SOCIET' PER AZIONI</t>
  </si>
  <si>
    <t>IMPOSTA REGISTRO CONTRATTO LOCAZIONE POSTE</t>
  </si>
  <si>
    <t>BANCA INTESA SPA TESORIERE COMUNALE</t>
  </si>
  <si>
    <t>COMPETENZE BANCARIE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</si>
</sst>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1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7" borderId="14" xfId="0" applyNumberFormat="1" applyFont="1" applyFill="1" applyBorder="1" applyAlignment="1">
      <alignment vertical="center"/>
    </xf>
    <xf numFmtId="3" fontId="1" fillId="7" borderId="14" xfId="0" applyNumberFormat="1" applyFont="1" applyFill="1" applyBorder="1" applyAlignment="1">
      <alignment vertical="center"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49" fontId="21" fillId="22" borderId="0" xfId="46" applyNumberFormat="1" applyFont="1" applyFill="1" applyBorder="1" applyAlignment="1" applyProtection="1">
      <alignment horizontal="center" vertical="center"/>
      <protection/>
    </xf>
    <xf numFmtId="3" fontId="21" fillId="22" borderId="0" xfId="46" applyNumberFormat="1" applyFont="1" applyFill="1" applyBorder="1" applyAlignment="1" applyProtection="1">
      <alignment horizontal="center" vertical="center"/>
      <protection/>
    </xf>
    <xf numFmtId="4" fontId="21" fillId="22" borderId="0" xfId="46" applyNumberFormat="1" applyFont="1" applyFill="1" applyBorder="1" applyAlignment="1" applyProtection="1">
      <alignment horizontal="right" vertical="center"/>
      <protection/>
    </xf>
    <xf numFmtId="4" fontId="21" fillId="27" borderId="0" xfId="46" applyNumberFormat="1" applyFont="1" applyFill="1" applyBorder="1" applyAlignment="1" applyProtection="1">
      <alignment horizontal="right" vertical="center"/>
      <protection/>
    </xf>
    <xf numFmtId="0" fontId="2" fillId="22" borderId="0" xfId="46" applyNumberFormat="1" applyFill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left" vertical="center" wrapText="1"/>
      <protection/>
    </xf>
    <xf numFmtId="49" fontId="21" fillId="0" borderId="0" xfId="46" applyNumberFormat="1" applyFont="1" applyFill="1" applyBorder="1" applyAlignment="1" applyProtection="1">
      <alignment horizontal="center" vertical="center"/>
      <protection/>
    </xf>
    <xf numFmtId="3" fontId="21" fillId="0" borderId="0" xfId="46" applyNumberFormat="1" applyFont="1" applyFill="1" applyBorder="1" applyAlignment="1" applyProtection="1">
      <alignment horizontal="center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2" fillId="0" borderId="0" xfId="46" applyNumberFormat="1" applyFill="1" applyBorder="1" applyAlignment="1" applyProtection="1">
      <alignment horizontal="center" vertical="center"/>
      <protection/>
    </xf>
    <xf numFmtId="3" fontId="30" fillId="0" borderId="0" xfId="46" applyNumberFormat="1" applyFont="1" applyFill="1" applyBorder="1" applyAlignment="1" applyProtection="1">
      <alignment vertical="center"/>
      <protection/>
    </xf>
    <xf numFmtId="4" fontId="30" fillId="0" borderId="0" xfId="46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27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  <xf numFmtId="0" fontId="0" fillId="0" borderId="21" xfId="0" applyBorder="1" applyAlignment="1">
      <alignment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0" fontId="17" fillId="0" borderId="21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28" borderId="25" xfId="46" applyNumberFormat="1" applyFont="1" applyFill="1" applyBorder="1" applyAlignment="1" applyProtection="1">
      <alignment horizontal="center" vertical="center"/>
      <protection/>
    </xf>
    <xf numFmtId="0" fontId="0" fillId="28" borderId="20" xfId="0" applyFill="1" applyBorder="1" applyAlignment="1">
      <alignment/>
    </xf>
    <xf numFmtId="0" fontId="0" fillId="28" borderId="21" xfId="0" applyFill="1" applyBorder="1" applyAlignment="1">
      <alignment/>
    </xf>
    <xf numFmtId="0" fontId="17" fillId="11" borderId="25" xfId="46" applyNumberFormat="1" applyFont="1" applyFill="1" applyBorder="1" applyAlignment="1" applyProtection="1">
      <alignment horizontal="left" vertical="center"/>
      <protection/>
    </xf>
    <xf numFmtId="0" fontId="0" fillId="11" borderId="20" xfId="0" applyFill="1" applyBorder="1" applyAlignment="1">
      <alignment horizontal="left"/>
    </xf>
    <xf numFmtId="0" fontId="0" fillId="11" borderId="21" xfId="0" applyFill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83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5"/>
    </row>
    <row r="2" spans="1:12" s="62" customFormat="1" ht="22.5" customHeight="1">
      <c r="A2" s="186" t="s">
        <v>46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8"/>
    </row>
    <row r="3" spans="1:12" ht="24.75" customHeight="1">
      <c r="A3" s="8" t="s">
        <v>49</v>
      </c>
      <c r="B3" s="8" t="s">
        <v>50</v>
      </c>
      <c r="C3" s="9" t="s">
        <v>47</v>
      </c>
      <c r="D3" s="9" t="s">
        <v>51</v>
      </c>
      <c r="E3" s="61" t="s">
        <v>55</v>
      </c>
      <c r="F3" s="11" t="s">
        <v>63</v>
      </c>
      <c r="G3" s="9" t="s">
        <v>48</v>
      </c>
      <c r="H3" s="10" t="s">
        <v>52</v>
      </c>
      <c r="I3" s="9" t="s">
        <v>53</v>
      </c>
      <c r="J3" s="12" t="s">
        <v>54</v>
      </c>
      <c r="K3" s="13" t="s">
        <v>56</v>
      </c>
      <c r="L3" s="12" t="s">
        <v>57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89" t="s">
        <v>58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1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92" t="s">
        <v>101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1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95" t="s">
        <v>59</v>
      </c>
      <c r="AB4" s="190"/>
      <c r="AC4" s="190"/>
      <c r="AD4" s="190"/>
      <c r="AE4" s="190"/>
      <c r="AF4" s="190"/>
      <c r="AG4" s="196"/>
      <c r="AH4" s="32">
        <v>30</v>
      </c>
    </row>
    <row r="5" spans="1:34" s="15" customFormat="1" ht="22.5" customHeight="1">
      <c r="A5" s="192" t="s">
        <v>60</v>
      </c>
      <c r="B5" s="193"/>
      <c r="C5" s="194"/>
      <c r="D5" s="192" t="s">
        <v>61</v>
      </c>
      <c r="E5" s="193"/>
      <c r="F5" s="193"/>
      <c r="G5" s="193"/>
      <c r="H5" s="194"/>
      <c r="I5" s="192" t="s">
        <v>62</v>
      </c>
      <c r="J5" s="193"/>
      <c r="K5" s="194"/>
      <c r="L5" s="192" t="s">
        <v>47</v>
      </c>
      <c r="M5" s="193"/>
      <c r="N5" s="193"/>
      <c r="O5" s="192" t="s">
        <v>63</v>
      </c>
      <c r="P5" s="194"/>
      <c r="Q5" s="192" t="s">
        <v>64</v>
      </c>
      <c r="R5" s="193"/>
      <c r="S5" s="193"/>
      <c r="T5" s="194"/>
      <c r="U5" s="192" t="s">
        <v>65</v>
      </c>
      <c r="V5" s="193"/>
      <c r="W5" s="193"/>
      <c r="X5" s="58" t="s">
        <v>93</v>
      </c>
      <c r="Y5" s="192" t="s">
        <v>66</v>
      </c>
      <c r="Z5" s="194"/>
      <c r="AA5" s="197" t="s">
        <v>87</v>
      </c>
      <c r="AB5" s="198"/>
      <c r="AC5" s="198"/>
      <c r="AD5" s="198"/>
      <c r="AE5" s="198"/>
      <c r="AF5" s="198"/>
      <c r="AG5" s="198"/>
      <c r="AH5" s="199"/>
    </row>
    <row r="6" spans="1:34" ht="36" customHeight="1">
      <c r="A6" s="51" t="s">
        <v>67</v>
      </c>
      <c r="B6" s="51" t="s">
        <v>68</v>
      </c>
      <c r="C6" s="52" t="s">
        <v>69</v>
      </c>
      <c r="D6" s="51" t="s">
        <v>70</v>
      </c>
      <c r="E6" s="53" t="s">
        <v>71</v>
      </c>
      <c r="F6" s="51" t="s">
        <v>72</v>
      </c>
      <c r="G6" s="54" t="s">
        <v>73</v>
      </c>
      <c r="H6" s="51" t="s">
        <v>74</v>
      </c>
      <c r="I6" s="51" t="s">
        <v>67</v>
      </c>
      <c r="J6" s="51" t="s">
        <v>70</v>
      </c>
      <c r="K6" s="52" t="s">
        <v>75</v>
      </c>
      <c r="L6" s="51" t="s">
        <v>76</v>
      </c>
      <c r="M6" s="53" t="s">
        <v>77</v>
      </c>
      <c r="N6" s="53" t="s">
        <v>78</v>
      </c>
      <c r="O6" s="51" t="s">
        <v>79</v>
      </c>
      <c r="P6" s="51" t="s">
        <v>72</v>
      </c>
      <c r="Q6" s="51" t="s">
        <v>79</v>
      </c>
      <c r="R6" s="51" t="s">
        <v>80</v>
      </c>
      <c r="S6" s="51" t="s">
        <v>81</v>
      </c>
      <c r="T6" s="51" t="s">
        <v>82</v>
      </c>
      <c r="U6" s="51" t="s">
        <v>67</v>
      </c>
      <c r="V6" s="51" t="s">
        <v>70</v>
      </c>
      <c r="W6" s="51" t="s">
        <v>83</v>
      </c>
      <c r="X6" s="51" t="s">
        <v>71</v>
      </c>
      <c r="Y6" s="51" t="s">
        <v>70</v>
      </c>
      <c r="Z6" s="52" t="s">
        <v>84</v>
      </c>
      <c r="AA6" s="55" t="s">
        <v>91</v>
      </c>
      <c r="AB6" s="55" t="s">
        <v>85</v>
      </c>
      <c r="AC6" s="55" t="s">
        <v>88</v>
      </c>
      <c r="AD6" s="55" t="s">
        <v>86</v>
      </c>
      <c r="AE6" s="55" t="s">
        <v>89</v>
      </c>
      <c r="AF6" s="55" t="s">
        <v>90</v>
      </c>
      <c r="AG6" s="63" t="s">
        <v>94</v>
      </c>
      <c r="AH6" s="56" t="s">
        <v>92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83"/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3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86" t="s">
        <v>100</v>
      </c>
      <c r="B3" s="187"/>
      <c r="C3" s="187"/>
      <c r="D3" s="187"/>
      <c r="E3" s="187"/>
      <c r="F3" s="187"/>
      <c r="G3" s="187"/>
      <c r="H3" s="187"/>
      <c r="I3" s="187"/>
      <c r="J3" s="187"/>
      <c r="K3" s="202"/>
      <c r="L3" s="202"/>
      <c r="M3" s="202"/>
      <c r="N3" s="202"/>
      <c r="O3" s="202"/>
      <c r="P3" s="202"/>
      <c r="Q3" s="202"/>
      <c r="R3" s="203"/>
    </row>
    <row r="4" spans="1:18" ht="22.5" customHeight="1">
      <c r="A4" s="186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3"/>
    </row>
    <row r="5" spans="1:18" s="62" customFormat="1" ht="22.5" customHeight="1">
      <c r="A5" s="200"/>
      <c r="B5" s="201"/>
      <c r="C5" s="201"/>
      <c r="D5" s="201"/>
      <c r="E5" s="201"/>
      <c r="F5" s="201"/>
      <c r="G5" s="201"/>
      <c r="H5" s="201"/>
      <c r="I5" s="201"/>
      <c r="J5" s="201"/>
      <c r="K5" s="204" t="s">
        <v>59</v>
      </c>
      <c r="L5" s="205"/>
      <c r="M5" s="205"/>
      <c r="N5" s="205"/>
      <c r="O5" s="205"/>
      <c r="P5" s="205"/>
      <c r="Q5" s="206"/>
      <c r="R5" s="84">
        <v>30</v>
      </c>
    </row>
    <row r="6" spans="1:18" ht="34.5" customHeight="1">
      <c r="A6" s="64" t="s">
        <v>49</v>
      </c>
      <c r="B6" s="64" t="s">
        <v>50</v>
      </c>
      <c r="C6" s="68" t="s">
        <v>47</v>
      </c>
      <c r="D6" s="68" t="s">
        <v>51</v>
      </c>
      <c r="E6" s="69" t="s">
        <v>55</v>
      </c>
      <c r="F6" s="70" t="s">
        <v>63</v>
      </c>
      <c r="G6" s="68" t="s">
        <v>48</v>
      </c>
      <c r="H6" s="64" t="s">
        <v>52</v>
      </c>
      <c r="I6" s="68" t="s">
        <v>53</v>
      </c>
      <c r="J6" s="71" t="s">
        <v>54</v>
      </c>
      <c r="K6" s="72" t="s">
        <v>95</v>
      </c>
      <c r="L6" s="72" t="s">
        <v>96</v>
      </c>
      <c r="M6" s="72" t="s">
        <v>97</v>
      </c>
      <c r="N6" s="73" t="s">
        <v>86</v>
      </c>
      <c r="O6" s="72" t="s">
        <v>98</v>
      </c>
      <c r="P6" s="72" t="s">
        <v>99</v>
      </c>
      <c r="Q6" s="72" t="s">
        <v>94</v>
      </c>
      <c r="R6" s="74" t="s">
        <v>92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729"/>
  <sheetViews>
    <sheetView showGridLines="0" tabSelected="1" zoomScalePageLayoutView="0" workbookViewId="0" topLeftCell="AE715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211" t="s">
        <v>119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3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97" t="s">
        <v>120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18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95"/>
      <c r="AE4" s="215"/>
      <c r="AF4" s="215"/>
      <c r="AG4" s="215"/>
      <c r="AH4" s="216"/>
      <c r="AI4" s="210"/>
    </row>
    <row r="5" spans="1:35" s="90" customFormat="1" ht="22.5" customHeight="1">
      <c r="A5" s="197" t="s">
        <v>60</v>
      </c>
      <c r="B5" s="207"/>
      <c r="C5" s="208"/>
      <c r="D5" s="197" t="s">
        <v>61</v>
      </c>
      <c r="E5" s="207"/>
      <c r="F5" s="207"/>
      <c r="G5" s="207"/>
      <c r="H5" s="207"/>
      <c r="I5" s="207"/>
      <c r="J5" s="207"/>
      <c r="K5" s="208"/>
      <c r="L5" s="197" t="s">
        <v>62</v>
      </c>
      <c r="M5" s="207"/>
      <c r="N5" s="208"/>
      <c r="O5" s="197" t="s">
        <v>47</v>
      </c>
      <c r="P5" s="207"/>
      <c r="Q5" s="207"/>
      <c r="R5" s="197" t="s">
        <v>63</v>
      </c>
      <c r="S5" s="208"/>
      <c r="T5" s="197" t="s">
        <v>64</v>
      </c>
      <c r="U5" s="207"/>
      <c r="V5" s="207"/>
      <c r="W5" s="208"/>
      <c r="X5" s="197" t="s">
        <v>65</v>
      </c>
      <c r="Y5" s="207"/>
      <c r="Z5" s="207"/>
      <c r="AA5" s="103" t="s">
        <v>93</v>
      </c>
      <c r="AB5" s="197" t="s">
        <v>66</v>
      </c>
      <c r="AC5" s="208"/>
      <c r="AD5" s="197" t="s">
        <v>108</v>
      </c>
      <c r="AE5" s="209"/>
      <c r="AF5" s="209"/>
      <c r="AG5" s="209"/>
      <c r="AH5" s="209"/>
      <c r="AI5" s="210"/>
    </row>
    <row r="6" spans="1:35" ht="36" customHeight="1">
      <c r="A6" s="104" t="s">
        <v>67</v>
      </c>
      <c r="B6" s="104" t="s">
        <v>68</v>
      </c>
      <c r="C6" s="52" t="s">
        <v>69</v>
      </c>
      <c r="D6" s="104" t="s">
        <v>70</v>
      </c>
      <c r="E6" s="105" t="s">
        <v>71</v>
      </c>
      <c r="F6" s="104" t="s">
        <v>72</v>
      </c>
      <c r="G6" s="141" t="s">
        <v>110</v>
      </c>
      <c r="H6" s="106" t="s">
        <v>111</v>
      </c>
      <c r="I6" s="142" t="s">
        <v>112</v>
      </c>
      <c r="J6" s="141" t="s">
        <v>113</v>
      </c>
      <c r="K6" s="104" t="s">
        <v>74</v>
      </c>
      <c r="L6" s="104" t="s">
        <v>67</v>
      </c>
      <c r="M6" s="104" t="s">
        <v>70</v>
      </c>
      <c r="N6" s="52" t="s">
        <v>75</v>
      </c>
      <c r="O6" s="104" t="s">
        <v>76</v>
      </c>
      <c r="P6" s="105" t="s">
        <v>77</v>
      </c>
      <c r="Q6" s="105" t="s">
        <v>78</v>
      </c>
      <c r="R6" s="104" t="s">
        <v>79</v>
      </c>
      <c r="S6" s="104" t="s">
        <v>72</v>
      </c>
      <c r="T6" s="104" t="s">
        <v>79</v>
      </c>
      <c r="U6" s="104" t="s">
        <v>80</v>
      </c>
      <c r="V6" s="104" t="s">
        <v>81</v>
      </c>
      <c r="W6" s="104" t="s">
        <v>82</v>
      </c>
      <c r="X6" s="104" t="s">
        <v>67</v>
      </c>
      <c r="Y6" s="104" t="s">
        <v>70</v>
      </c>
      <c r="Z6" s="104" t="s">
        <v>83</v>
      </c>
      <c r="AA6" s="104" t="s">
        <v>71</v>
      </c>
      <c r="AB6" s="104" t="s">
        <v>70</v>
      </c>
      <c r="AC6" s="52" t="s">
        <v>84</v>
      </c>
      <c r="AD6" s="127" t="s">
        <v>102</v>
      </c>
      <c r="AE6" s="127" t="s">
        <v>103</v>
      </c>
      <c r="AF6" s="127" t="s">
        <v>105</v>
      </c>
      <c r="AG6" s="128" t="s">
        <v>104</v>
      </c>
      <c r="AH6" s="131" t="s">
        <v>106</v>
      </c>
      <c r="AI6" s="129" t="s">
        <v>109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2018</v>
      </c>
      <c r="B8" s="108">
        <v>630</v>
      </c>
      <c r="C8" s="109" t="s">
        <v>121</v>
      </c>
      <c r="D8" s="150" t="s">
        <v>122</v>
      </c>
      <c r="E8" s="109" t="s">
        <v>123</v>
      </c>
      <c r="F8" s="111" t="s">
        <v>124</v>
      </c>
      <c r="G8" s="112">
        <v>55.28</v>
      </c>
      <c r="H8" s="112">
        <v>9.97</v>
      </c>
      <c r="I8" s="143" t="s">
        <v>125</v>
      </c>
      <c r="J8" s="112">
        <f aca="true" t="shared" si="0" ref="J8:J71">IF(I8="SI",G8-H8,G8)</f>
        <v>45.31</v>
      </c>
      <c r="K8" s="151" t="s">
        <v>126</v>
      </c>
      <c r="L8" s="108">
        <v>2018</v>
      </c>
      <c r="M8" s="108">
        <v>3783</v>
      </c>
      <c r="N8" s="109" t="s">
        <v>121</v>
      </c>
      <c r="O8" s="111" t="s">
        <v>127</v>
      </c>
      <c r="P8" s="109" t="s">
        <v>128</v>
      </c>
      <c r="Q8" s="109" t="s">
        <v>128</v>
      </c>
      <c r="R8" s="108">
        <v>2</v>
      </c>
      <c r="S8" s="111" t="s">
        <v>129</v>
      </c>
      <c r="T8" s="108">
        <v>1010803</v>
      </c>
      <c r="U8" s="108">
        <v>800</v>
      </c>
      <c r="V8" s="108">
        <v>1043</v>
      </c>
      <c r="W8" s="108">
        <v>1</v>
      </c>
      <c r="X8" s="113">
        <v>2018</v>
      </c>
      <c r="Y8" s="113">
        <v>125</v>
      </c>
      <c r="Z8" s="113">
        <v>0</v>
      </c>
      <c r="AA8" s="114" t="s">
        <v>126</v>
      </c>
      <c r="AB8" s="108">
        <v>13</v>
      </c>
      <c r="AC8" s="109" t="s">
        <v>130</v>
      </c>
      <c r="AD8" s="152" t="s">
        <v>131</v>
      </c>
      <c r="AE8" s="152" t="s">
        <v>130</v>
      </c>
      <c r="AF8" s="153">
        <f aca="true" t="shared" si="1" ref="AF8:AF71">AE8-AD8</f>
        <v>-4</v>
      </c>
      <c r="AG8" s="154">
        <f aca="true" t="shared" si="2" ref="AG8:AG71">IF(AI8="SI",0,J8)</f>
        <v>45.31</v>
      </c>
      <c r="AH8" s="155">
        <f aca="true" t="shared" si="3" ref="AH8:AH71">AG8*AF8</f>
        <v>-181.24</v>
      </c>
      <c r="AI8" s="156"/>
    </row>
    <row r="9" spans="1:35" ht="15">
      <c r="A9" s="108">
        <v>2018</v>
      </c>
      <c r="B9" s="108">
        <v>631</v>
      </c>
      <c r="C9" s="109" t="s">
        <v>121</v>
      </c>
      <c r="D9" s="150" t="s">
        <v>132</v>
      </c>
      <c r="E9" s="109" t="s">
        <v>133</v>
      </c>
      <c r="F9" s="111" t="s">
        <v>134</v>
      </c>
      <c r="G9" s="112">
        <v>402.6</v>
      </c>
      <c r="H9" s="112">
        <v>72.6</v>
      </c>
      <c r="I9" s="143" t="s">
        <v>125</v>
      </c>
      <c r="J9" s="112">
        <f t="shared" si="0"/>
        <v>330</v>
      </c>
      <c r="K9" s="151" t="s">
        <v>135</v>
      </c>
      <c r="L9" s="108">
        <v>2018</v>
      </c>
      <c r="M9" s="108">
        <v>3784</v>
      </c>
      <c r="N9" s="109" t="s">
        <v>121</v>
      </c>
      <c r="O9" s="111" t="s">
        <v>136</v>
      </c>
      <c r="P9" s="109" t="s">
        <v>137</v>
      </c>
      <c r="Q9" s="109" t="s">
        <v>138</v>
      </c>
      <c r="R9" s="108">
        <v>1</v>
      </c>
      <c r="S9" s="111" t="s">
        <v>139</v>
      </c>
      <c r="T9" s="108">
        <v>1010802</v>
      </c>
      <c r="U9" s="108">
        <v>790</v>
      </c>
      <c r="V9" s="108">
        <v>1043</v>
      </c>
      <c r="W9" s="108">
        <v>99</v>
      </c>
      <c r="X9" s="113">
        <v>2018</v>
      </c>
      <c r="Y9" s="113">
        <v>320</v>
      </c>
      <c r="Z9" s="113">
        <v>0</v>
      </c>
      <c r="AA9" s="114" t="s">
        <v>121</v>
      </c>
      <c r="AB9" s="108">
        <v>12</v>
      </c>
      <c r="AC9" s="109" t="s">
        <v>130</v>
      </c>
      <c r="AD9" s="152" t="s">
        <v>131</v>
      </c>
      <c r="AE9" s="152" t="s">
        <v>130</v>
      </c>
      <c r="AF9" s="153">
        <f t="shared" si="1"/>
        <v>-4</v>
      </c>
      <c r="AG9" s="154">
        <f t="shared" si="2"/>
        <v>330</v>
      </c>
      <c r="AH9" s="155">
        <f t="shared" si="3"/>
        <v>-1320</v>
      </c>
      <c r="AI9" s="156"/>
    </row>
    <row r="10" spans="1:35" ht="15">
      <c r="A10" s="108">
        <v>2018</v>
      </c>
      <c r="B10" s="108">
        <v>632</v>
      </c>
      <c r="C10" s="109" t="s">
        <v>121</v>
      </c>
      <c r="D10" s="150" t="s">
        <v>140</v>
      </c>
      <c r="E10" s="109" t="s">
        <v>141</v>
      </c>
      <c r="F10" s="111" t="s">
        <v>142</v>
      </c>
      <c r="G10" s="112">
        <v>35.28</v>
      </c>
      <c r="H10" s="112">
        <v>6.36</v>
      </c>
      <c r="I10" s="143" t="s">
        <v>125</v>
      </c>
      <c r="J10" s="112">
        <f t="shared" si="0"/>
        <v>28.92</v>
      </c>
      <c r="K10" s="151" t="s">
        <v>143</v>
      </c>
      <c r="L10" s="108">
        <v>2018</v>
      </c>
      <c r="M10" s="108">
        <v>3781</v>
      </c>
      <c r="N10" s="109" t="s">
        <v>121</v>
      </c>
      <c r="O10" s="111" t="s">
        <v>144</v>
      </c>
      <c r="P10" s="109" t="s">
        <v>145</v>
      </c>
      <c r="Q10" s="109" t="s">
        <v>126</v>
      </c>
      <c r="R10" s="108">
        <v>8</v>
      </c>
      <c r="S10" s="111" t="s">
        <v>146</v>
      </c>
      <c r="T10" s="108">
        <v>1080203</v>
      </c>
      <c r="U10" s="108">
        <v>2890</v>
      </c>
      <c r="V10" s="108">
        <v>1937</v>
      </c>
      <c r="W10" s="108">
        <v>99</v>
      </c>
      <c r="X10" s="113">
        <v>2018</v>
      </c>
      <c r="Y10" s="113">
        <v>170</v>
      </c>
      <c r="Z10" s="113">
        <v>0</v>
      </c>
      <c r="AA10" s="114" t="s">
        <v>121</v>
      </c>
      <c r="AB10" s="108">
        <v>11</v>
      </c>
      <c r="AC10" s="109" t="s">
        <v>130</v>
      </c>
      <c r="AD10" s="152" t="s">
        <v>131</v>
      </c>
      <c r="AE10" s="152" t="s">
        <v>130</v>
      </c>
      <c r="AF10" s="153">
        <f t="shared" si="1"/>
        <v>-4</v>
      </c>
      <c r="AG10" s="154">
        <f t="shared" si="2"/>
        <v>28.92</v>
      </c>
      <c r="AH10" s="155">
        <f t="shared" si="3"/>
        <v>-115.68</v>
      </c>
      <c r="AI10" s="156"/>
    </row>
    <row r="11" spans="1:35" ht="15">
      <c r="A11" s="108">
        <v>2018</v>
      </c>
      <c r="B11" s="108">
        <v>633</v>
      </c>
      <c r="C11" s="109" t="s">
        <v>147</v>
      </c>
      <c r="D11" s="150" t="s">
        <v>148</v>
      </c>
      <c r="E11" s="109" t="s">
        <v>121</v>
      </c>
      <c r="F11" s="111" t="s">
        <v>149</v>
      </c>
      <c r="G11" s="112">
        <v>122</v>
      </c>
      <c r="H11" s="112">
        <v>22</v>
      </c>
      <c r="I11" s="143" t="s">
        <v>125</v>
      </c>
      <c r="J11" s="112">
        <f t="shared" si="0"/>
        <v>100</v>
      </c>
      <c r="K11" s="151" t="s">
        <v>126</v>
      </c>
      <c r="L11" s="108">
        <v>2018</v>
      </c>
      <c r="M11" s="108">
        <v>3826</v>
      </c>
      <c r="N11" s="109" t="s">
        <v>150</v>
      </c>
      <c r="O11" s="111" t="s">
        <v>151</v>
      </c>
      <c r="P11" s="109" t="s">
        <v>152</v>
      </c>
      <c r="Q11" s="109" t="s">
        <v>126</v>
      </c>
      <c r="R11" s="108">
        <v>8</v>
      </c>
      <c r="S11" s="111" t="s">
        <v>146</v>
      </c>
      <c r="T11" s="108">
        <v>1010603</v>
      </c>
      <c r="U11" s="108">
        <v>580</v>
      </c>
      <c r="V11" s="108">
        <v>1087</v>
      </c>
      <c r="W11" s="108">
        <v>2</v>
      </c>
      <c r="X11" s="113">
        <v>2018</v>
      </c>
      <c r="Y11" s="113">
        <v>409</v>
      </c>
      <c r="Z11" s="113">
        <v>0</v>
      </c>
      <c r="AA11" s="114" t="s">
        <v>147</v>
      </c>
      <c r="AB11" s="108">
        <v>19</v>
      </c>
      <c r="AC11" s="109" t="s">
        <v>130</v>
      </c>
      <c r="AD11" s="152" t="s">
        <v>153</v>
      </c>
      <c r="AE11" s="152" t="s">
        <v>130</v>
      </c>
      <c r="AF11" s="153">
        <f t="shared" si="1"/>
        <v>-10</v>
      </c>
      <c r="AG11" s="154">
        <f t="shared" si="2"/>
        <v>100</v>
      </c>
      <c r="AH11" s="155">
        <f t="shared" si="3"/>
        <v>-1000</v>
      </c>
      <c r="AI11" s="156"/>
    </row>
    <row r="12" spans="1:35" ht="15">
      <c r="A12" s="108">
        <v>2018</v>
      </c>
      <c r="B12" s="108">
        <v>634</v>
      </c>
      <c r="C12" s="109" t="s">
        <v>147</v>
      </c>
      <c r="D12" s="150" t="s">
        <v>154</v>
      </c>
      <c r="E12" s="109" t="s">
        <v>150</v>
      </c>
      <c r="F12" s="111" t="s">
        <v>155</v>
      </c>
      <c r="G12" s="112">
        <v>17.57</v>
      </c>
      <c r="H12" s="112">
        <v>3.17</v>
      </c>
      <c r="I12" s="143" t="s">
        <v>125</v>
      </c>
      <c r="J12" s="112">
        <f t="shared" si="0"/>
        <v>14.4</v>
      </c>
      <c r="K12" s="151" t="s">
        <v>143</v>
      </c>
      <c r="L12" s="108">
        <v>2018</v>
      </c>
      <c r="M12" s="108">
        <v>3837</v>
      </c>
      <c r="N12" s="109" t="s">
        <v>147</v>
      </c>
      <c r="O12" s="111" t="s">
        <v>156</v>
      </c>
      <c r="P12" s="109" t="s">
        <v>157</v>
      </c>
      <c r="Q12" s="109" t="s">
        <v>157</v>
      </c>
      <c r="R12" s="108">
        <v>8</v>
      </c>
      <c r="S12" s="111" t="s">
        <v>146</v>
      </c>
      <c r="T12" s="108">
        <v>1080203</v>
      </c>
      <c r="U12" s="108">
        <v>2890</v>
      </c>
      <c r="V12" s="108">
        <v>1937</v>
      </c>
      <c r="W12" s="108">
        <v>99</v>
      </c>
      <c r="X12" s="113">
        <v>2018</v>
      </c>
      <c r="Y12" s="113">
        <v>170</v>
      </c>
      <c r="Z12" s="113">
        <v>0</v>
      </c>
      <c r="AA12" s="114" t="s">
        <v>147</v>
      </c>
      <c r="AB12" s="108">
        <v>18</v>
      </c>
      <c r="AC12" s="109" t="s">
        <v>130</v>
      </c>
      <c r="AD12" s="152" t="s">
        <v>158</v>
      </c>
      <c r="AE12" s="152" t="s">
        <v>130</v>
      </c>
      <c r="AF12" s="153">
        <f t="shared" si="1"/>
        <v>-11</v>
      </c>
      <c r="AG12" s="154">
        <f t="shared" si="2"/>
        <v>14.4</v>
      </c>
      <c r="AH12" s="155">
        <f t="shared" si="3"/>
        <v>-158.4</v>
      </c>
      <c r="AI12" s="156"/>
    </row>
    <row r="13" spans="1:35" ht="15">
      <c r="A13" s="108">
        <v>2018</v>
      </c>
      <c r="B13" s="108">
        <v>635</v>
      </c>
      <c r="C13" s="109" t="s">
        <v>147</v>
      </c>
      <c r="D13" s="150" t="s">
        <v>159</v>
      </c>
      <c r="E13" s="109" t="s">
        <v>150</v>
      </c>
      <c r="F13" s="111" t="s">
        <v>160</v>
      </c>
      <c r="G13" s="112">
        <v>1981.45</v>
      </c>
      <c r="H13" s="112">
        <v>357.31</v>
      </c>
      <c r="I13" s="143" t="s">
        <v>125</v>
      </c>
      <c r="J13" s="112">
        <f t="shared" si="0"/>
        <v>1624.14</v>
      </c>
      <c r="K13" s="151" t="s">
        <v>143</v>
      </c>
      <c r="L13" s="108">
        <v>2018</v>
      </c>
      <c r="M13" s="108">
        <v>3838</v>
      </c>
      <c r="N13" s="109" t="s">
        <v>147</v>
      </c>
      <c r="O13" s="111" t="s">
        <v>156</v>
      </c>
      <c r="P13" s="109" t="s">
        <v>157</v>
      </c>
      <c r="Q13" s="109" t="s">
        <v>157</v>
      </c>
      <c r="R13" s="108">
        <v>8</v>
      </c>
      <c r="S13" s="111" t="s">
        <v>146</v>
      </c>
      <c r="T13" s="108">
        <v>1080203</v>
      </c>
      <c r="U13" s="108">
        <v>2890</v>
      </c>
      <c r="V13" s="108">
        <v>1937</v>
      </c>
      <c r="W13" s="108">
        <v>99</v>
      </c>
      <c r="X13" s="113">
        <v>2018</v>
      </c>
      <c r="Y13" s="113">
        <v>170</v>
      </c>
      <c r="Z13" s="113">
        <v>0</v>
      </c>
      <c r="AA13" s="114" t="s">
        <v>147</v>
      </c>
      <c r="AB13" s="108">
        <v>18</v>
      </c>
      <c r="AC13" s="109" t="s">
        <v>130</v>
      </c>
      <c r="AD13" s="152" t="s">
        <v>158</v>
      </c>
      <c r="AE13" s="152" t="s">
        <v>130</v>
      </c>
      <c r="AF13" s="153">
        <f t="shared" si="1"/>
        <v>-11</v>
      </c>
      <c r="AG13" s="154">
        <f t="shared" si="2"/>
        <v>1624.14</v>
      </c>
      <c r="AH13" s="155">
        <f t="shared" si="3"/>
        <v>-17865.54</v>
      </c>
      <c r="AI13" s="156"/>
    </row>
    <row r="14" spans="1:35" ht="15">
      <c r="A14" s="108">
        <v>2018</v>
      </c>
      <c r="B14" s="108">
        <v>636</v>
      </c>
      <c r="C14" s="109" t="s">
        <v>147</v>
      </c>
      <c r="D14" s="150" t="s">
        <v>161</v>
      </c>
      <c r="E14" s="109" t="s">
        <v>162</v>
      </c>
      <c r="F14" s="111" t="s">
        <v>163</v>
      </c>
      <c r="G14" s="112">
        <v>913.78</v>
      </c>
      <c r="H14" s="112">
        <v>164.78</v>
      </c>
      <c r="I14" s="143" t="s">
        <v>125</v>
      </c>
      <c r="J14" s="112">
        <f t="shared" si="0"/>
        <v>749</v>
      </c>
      <c r="K14" s="151" t="s">
        <v>143</v>
      </c>
      <c r="L14" s="108">
        <v>2018</v>
      </c>
      <c r="M14" s="108">
        <v>3796</v>
      </c>
      <c r="N14" s="109" t="s">
        <v>164</v>
      </c>
      <c r="O14" s="111" t="s">
        <v>165</v>
      </c>
      <c r="P14" s="109" t="s">
        <v>166</v>
      </c>
      <c r="Q14" s="109" t="s">
        <v>126</v>
      </c>
      <c r="R14" s="108">
        <v>5</v>
      </c>
      <c r="S14" s="111" t="s">
        <v>167</v>
      </c>
      <c r="T14" s="108">
        <v>1040103</v>
      </c>
      <c r="U14" s="108">
        <v>1460</v>
      </c>
      <c r="V14" s="108">
        <v>1346</v>
      </c>
      <c r="W14" s="108">
        <v>2</v>
      </c>
      <c r="X14" s="113">
        <v>2018</v>
      </c>
      <c r="Y14" s="113">
        <v>160</v>
      </c>
      <c r="Z14" s="113">
        <v>0</v>
      </c>
      <c r="AA14" s="114" t="s">
        <v>147</v>
      </c>
      <c r="AB14" s="108">
        <v>15</v>
      </c>
      <c r="AC14" s="109" t="s">
        <v>130</v>
      </c>
      <c r="AD14" s="152" t="s">
        <v>168</v>
      </c>
      <c r="AE14" s="152" t="s">
        <v>130</v>
      </c>
      <c r="AF14" s="153">
        <f t="shared" si="1"/>
        <v>-7</v>
      </c>
      <c r="AG14" s="154">
        <f t="shared" si="2"/>
        <v>749</v>
      </c>
      <c r="AH14" s="155">
        <f t="shared" si="3"/>
        <v>-5243</v>
      </c>
      <c r="AI14" s="156"/>
    </row>
    <row r="15" spans="1:35" ht="15">
      <c r="A15" s="108">
        <v>2018</v>
      </c>
      <c r="B15" s="108">
        <v>637</v>
      </c>
      <c r="C15" s="109" t="s">
        <v>147</v>
      </c>
      <c r="D15" s="150" t="s">
        <v>169</v>
      </c>
      <c r="E15" s="109" t="s">
        <v>162</v>
      </c>
      <c r="F15" s="111" t="s">
        <v>170</v>
      </c>
      <c r="G15" s="112">
        <v>861.21</v>
      </c>
      <c r="H15" s="112">
        <v>155.21</v>
      </c>
      <c r="I15" s="143" t="s">
        <v>125</v>
      </c>
      <c r="J15" s="112">
        <f t="shared" si="0"/>
        <v>706</v>
      </c>
      <c r="K15" s="151" t="s">
        <v>143</v>
      </c>
      <c r="L15" s="108">
        <v>2018</v>
      </c>
      <c r="M15" s="108">
        <v>3793</v>
      </c>
      <c r="N15" s="109" t="s">
        <v>164</v>
      </c>
      <c r="O15" s="111" t="s">
        <v>165</v>
      </c>
      <c r="P15" s="109" t="s">
        <v>166</v>
      </c>
      <c r="Q15" s="109" t="s">
        <v>126</v>
      </c>
      <c r="R15" s="108">
        <v>5</v>
      </c>
      <c r="S15" s="111" t="s">
        <v>167</v>
      </c>
      <c r="T15" s="108">
        <v>1040203</v>
      </c>
      <c r="U15" s="108">
        <v>1570</v>
      </c>
      <c r="V15" s="108">
        <v>1366</v>
      </c>
      <c r="W15" s="108">
        <v>2</v>
      </c>
      <c r="X15" s="113">
        <v>2018</v>
      </c>
      <c r="Y15" s="113">
        <v>161</v>
      </c>
      <c r="Z15" s="113">
        <v>0</v>
      </c>
      <c r="AA15" s="114" t="s">
        <v>147</v>
      </c>
      <c r="AB15" s="108">
        <v>16</v>
      </c>
      <c r="AC15" s="109" t="s">
        <v>130</v>
      </c>
      <c r="AD15" s="152" t="s">
        <v>168</v>
      </c>
      <c r="AE15" s="152" t="s">
        <v>130</v>
      </c>
      <c r="AF15" s="153">
        <f t="shared" si="1"/>
        <v>-7</v>
      </c>
      <c r="AG15" s="154">
        <f t="shared" si="2"/>
        <v>706</v>
      </c>
      <c r="AH15" s="155">
        <f t="shared" si="3"/>
        <v>-4942</v>
      </c>
      <c r="AI15" s="156"/>
    </row>
    <row r="16" spans="1:35" ht="15">
      <c r="A16" s="108">
        <v>2018</v>
      </c>
      <c r="B16" s="108">
        <v>638</v>
      </c>
      <c r="C16" s="109" t="s">
        <v>147</v>
      </c>
      <c r="D16" s="150" t="s">
        <v>171</v>
      </c>
      <c r="E16" s="109" t="s">
        <v>162</v>
      </c>
      <c r="F16" s="111" t="s">
        <v>172</v>
      </c>
      <c r="G16" s="112">
        <v>983.36</v>
      </c>
      <c r="H16" s="112">
        <v>177.36</v>
      </c>
      <c r="I16" s="143" t="s">
        <v>125</v>
      </c>
      <c r="J16" s="112">
        <f t="shared" si="0"/>
        <v>806</v>
      </c>
      <c r="K16" s="151" t="s">
        <v>143</v>
      </c>
      <c r="L16" s="108">
        <v>2018</v>
      </c>
      <c r="M16" s="108">
        <v>3795</v>
      </c>
      <c r="N16" s="109" t="s">
        <v>164</v>
      </c>
      <c r="O16" s="111" t="s">
        <v>165</v>
      </c>
      <c r="P16" s="109" t="s">
        <v>166</v>
      </c>
      <c r="Q16" s="109" t="s">
        <v>126</v>
      </c>
      <c r="R16" s="108">
        <v>2</v>
      </c>
      <c r="S16" s="111" t="s">
        <v>129</v>
      </c>
      <c r="T16" s="108">
        <v>1010803</v>
      </c>
      <c r="U16" s="108">
        <v>800</v>
      </c>
      <c r="V16" s="108">
        <v>1043</v>
      </c>
      <c r="W16" s="108">
        <v>1</v>
      </c>
      <c r="X16" s="113">
        <v>2018</v>
      </c>
      <c r="Y16" s="113">
        <v>159</v>
      </c>
      <c r="Z16" s="113">
        <v>0</v>
      </c>
      <c r="AA16" s="114" t="s">
        <v>147</v>
      </c>
      <c r="AB16" s="108">
        <v>14</v>
      </c>
      <c r="AC16" s="109" t="s">
        <v>130</v>
      </c>
      <c r="AD16" s="152" t="s">
        <v>168</v>
      </c>
      <c r="AE16" s="152" t="s">
        <v>130</v>
      </c>
      <c r="AF16" s="153">
        <f t="shared" si="1"/>
        <v>-7</v>
      </c>
      <c r="AG16" s="154">
        <f t="shared" si="2"/>
        <v>806</v>
      </c>
      <c r="AH16" s="155">
        <f t="shared" si="3"/>
        <v>-5642</v>
      </c>
      <c r="AI16" s="156"/>
    </row>
    <row r="17" spans="1:35" ht="15">
      <c r="A17" s="108">
        <v>2018</v>
      </c>
      <c r="B17" s="108">
        <v>639</v>
      </c>
      <c r="C17" s="109" t="s">
        <v>147</v>
      </c>
      <c r="D17" s="150" t="s">
        <v>173</v>
      </c>
      <c r="E17" s="109" t="s">
        <v>162</v>
      </c>
      <c r="F17" s="111" t="s">
        <v>174</v>
      </c>
      <c r="G17" s="112">
        <v>27.51</v>
      </c>
      <c r="H17" s="112">
        <v>3.51</v>
      </c>
      <c r="I17" s="143" t="s">
        <v>125</v>
      </c>
      <c r="J17" s="112">
        <f t="shared" si="0"/>
        <v>24</v>
      </c>
      <c r="K17" s="151" t="s">
        <v>143</v>
      </c>
      <c r="L17" s="108">
        <v>2018</v>
      </c>
      <c r="M17" s="108">
        <v>3794</v>
      </c>
      <c r="N17" s="109" t="s">
        <v>164</v>
      </c>
      <c r="O17" s="111" t="s">
        <v>165</v>
      </c>
      <c r="P17" s="109" t="s">
        <v>166</v>
      </c>
      <c r="Q17" s="109" t="s">
        <v>126</v>
      </c>
      <c r="R17" s="108">
        <v>9</v>
      </c>
      <c r="S17" s="111" t="s">
        <v>175</v>
      </c>
      <c r="T17" s="108">
        <v>1060203</v>
      </c>
      <c r="U17" s="108">
        <v>2340</v>
      </c>
      <c r="V17" s="108">
        <v>1830</v>
      </c>
      <c r="W17" s="108">
        <v>2</v>
      </c>
      <c r="X17" s="113">
        <v>2018</v>
      </c>
      <c r="Y17" s="113">
        <v>163</v>
      </c>
      <c r="Z17" s="113">
        <v>0</v>
      </c>
      <c r="AA17" s="114" t="s">
        <v>147</v>
      </c>
      <c r="AB17" s="108">
        <v>17</v>
      </c>
      <c r="AC17" s="109" t="s">
        <v>130</v>
      </c>
      <c r="AD17" s="152" t="s">
        <v>168</v>
      </c>
      <c r="AE17" s="152" t="s">
        <v>130</v>
      </c>
      <c r="AF17" s="153">
        <f t="shared" si="1"/>
        <v>-7</v>
      </c>
      <c r="AG17" s="154">
        <f t="shared" si="2"/>
        <v>24</v>
      </c>
      <c r="AH17" s="155">
        <f t="shared" si="3"/>
        <v>-168</v>
      </c>
      <c r="AI17" s="156"/>
    </row>
    <row r="18" spans="1:35" ht="15">
      <c r="A18" s="108">
        <v>2018</v>
      </c>
      <c r="B18" s="108">
        <v>640</v>
      </c>
      <c r="C18" s="109" t="s">
        <v>147</v>
      </c>
      <c r="D18" s="150" t="s">
        <v>176</v>
      </c>
      <c r="E18" s="109" t="s">
        <v>121</v>
      </c>
      <c r="F18" s="111" t="s">
        <v>177</v>
      </c>
      <c r="G18" s="112">
        <v>42.7</v>
      </c>
      <c r="H18" s="112">
        <v>7.7</v>
      </c>
      <c r="I18" s="143" t="s">
        <v>125</v>
      </c>
      <c r="J18" s="112">
        <f t="shared" si="0"/>
        <v>35</v>
      </c>
      <c r="K18" s="151" t="s">
        <v>178</v>
      </c>
      <c r="L18" s="108">
        <v>2018</v>
      </c>
      <c r="M18" s="108">
        <v>3800</v>
      </c>
      <c r="N18" s="109" t="s">
        <v>164</v>
      </c>
      <c r="O18" s="111" t="s">
        <v>179</v>
      </c>
      <c r="P18" s="109" t="s">
        <v>180</v>
      </c>
      <c r="Q18" s="109" t="s">
        <v>180</v>
      </c>
      <c r="R18" s="108">
        <v>1</v>
      </c>
      <c r="S18" s="111" t="s">
        <v>139</v>
      </c>
      <c r="T18" s="108">
        <v>1010802</v>
      </c>
      <c r="U18" s="108">
        <v>790</v>
      </c>
      <c r="V18" s="108">
        <v>1043</v>
      </c>
      <c r="W18" s="108">
        <v>99</v>
      </c>
      <c r="X18" s="113">
        <v>2018</v>
      </c>
      <c r="Y18" s="113">
        <v>431</v>
      </c>
      <c r="Z18" s="113">
        <v>0</v>
      </c>
      <c r="AA18" s="114" t="s">
        <v>147</v>
      </c>
      <c r="AB18" s="108">
        <v>20</v>
      </c>
      <c r="AC18" s="109" t="s">
        <v>130</v>
      </c>
      <c r="AD18" s="152" t="s">
        <v>168</v>
      </c>
      <c r="AE18" s="152" t="s">
        <v>130</v>
      </c>
      <c r="AF18" s="153">
        <f t="shared" si="1"/>
        <v>-7</v>
      </c>
      <c r="AG18" s="154">
        <f t="shared" si="2"/>
        <v>35</v>
      </c>
      <c r="AH18" s="155">
        <f t="shared" si="3"/>
        <v>-245</v>
      </c>
      <c r="AI18" s="156"/>
    </row>
    <row r="19" spans="1:35" ht="15">
      <c r="A19" s="108">
        <v>2018</v>
      </c>
      <c r="B19" s="108">
        <v>641</v>
      </c>
      <c r="C19" s="109" t="s">
        <v>147</v>
      </c>
      <c r="D19" s="150" t="s">
        <v>181</v>
      </c>
      <c r="E19" s="109" t="s">
        <v>123</v>
      </c>
      <c r="F19" s="111" t="s">
        <v>182</v>
      </c>
      <c r="G19" s="112">
        <v>23.78</v>
      </c>
      <c r="H19" s="112">
        <v>4.29</v>
      </c>
      <c r="I19" s="143" t="s">
        <v>125</v>
      </c>
      <c r="J19" s="112">
        <f t="shared" si="0"/>
        <v>19.490000000000002</v>
      </c>
      <c r="K19" s="151" t="s">
        <v>126</v>
      </c>
      <c r="L19" s="108">
        <v>2018</v>
      </c>
      <c r="M19" s="108">
        <v>3790</v>
      </c>
      <c r="N19" s="109" t="s">
        <v>164</v>
      </c>
      <c r="O19" s="111" t="s">
        <v>127</v>
      </c>
      <c r="P19" s="109" t="s">
        <v>128</v>
      </c>
      <c r="Q19" s="109" t="s">
        <v>128</v>
      </c>
      <c r="R19" s="108">
        <v>5</v>
      </c>
      <c r="S19" s="111" t="s">
        <v>167</v>
      </c>
      <c r="T19" s="108">
        <v>1040203</v>
      </c>
      <c r="U19" s="108">
        <v>1570</v>
      </c>
      <c r="V19" s="108">
        <v>1366</v>
      </c>
      <c r="W19" s="108">
        <v>2</v>
      </c>
      <c r="X19" s="113">
        <v>2018</v>
      </c>
      <c r="Y19" s="113">
        <v>127</v>
      </c>
      <c r="Z19" s="113">
        <v>0</v>
      </c>
      <c r="AA19" s="114" t="s">
        <v>147</v>
      </c>
      <c r="AB19" s="108">
        <v>21</v>
      </c>
      <c r="AC19" s="109" t="s">
        <v>130</v>
      </c>
      <c r="AD19" s="152" t="s">
        <v>168</v>
      </c>
      <c r="AE19" s="152" t="s">
        <v>130</v>
      </c>
      <c r="AF19" s="153">
        <f t="shared" si="1"/>
        <v>-7</v>
      </c>
      <c r="AG19" s="154">
        <f t="shared" si="2"/>
        <v>19.490000000000002</v>
      </c>
      <c r="AH19" s="155">
        <f t="shared" si="3"/>
        <v>-136.43</v>
      </c>
      <c r="AI19" s="156"/>
    </row>
    <row r="20" spans="1:35" ht="15">
      <c r="A20" s="108">
        <v>2018</v>
      </c>
      <c r="B20" s="108">
        <v>642</v>
      </c>
      <c r="C20" s="109" t="s">
        <v>147</v>
      </c>
      <c r="D20" s="150" t="s">
        <v>183</v>
      </c>
      <c r="E20" s="109" t="s">
        <v>162</v>
      </c>
      <c r="F20" s="111" t="s">
        <v>184</v>
      </c>
      <c r="G20" s="112">
        <v>270.47</v>
      </c>
      <c r="H20" s="112">
        <v>48.77</v>
      </c>
      <c r="I20" s="143" t="s">
        <v>125</v>
      </c>
      <c r="J20" s="112">
        <f t="shared" si="0"/>
        <v>221.70000000000002</v>
      </c>
      <c r="K20" s="151" t="s">
        <v>185</v>
      </c>
      <c r="L20" s="108">
        <v>2018</v>
      </c>
      <c r="M20" s="108">
        <v>3839</v>
      </c>
      <c r="N20" s="109" t="s">
        <v>147</v>
      </c>
      <c r="O20" s="111" t="s">
        <v>186</v>
      </c>
      <c r="P20" s="109" t="s">
        <v>187</v>
      </c>
      <c r="Q20" s="109" t="s">
        <v>187</v>
      </c>
      <c r="R20" s="108">
        <v>8</v>
      </c>
      <c r="S20" s="111" t="s">
        <v>146</v>
      </c>
      <c r="T20" s="108">
        <v>1080102</v>
      </c>
      <c r="U20" s="108">
        <v>2770</v>
      </c>
      <c r="V20" s="108">
        <v>1936</v>
      </c>
      <c r="W20" s="108">
        <v>99</v>
      </c>
      <c r="X20" s="113">
        <v>2018</v>
      </c>
      <c r="Y20" s="113">
        <v>384</v>
      </c>
      <c r="Z20" s="113">
        <v>0</v>
      </c>
      <c r="AA20" s="114" t="s">
        <v>147</v>
      </c>
      <c r="AB20" s="108">
        <v>107</v>
      </c>
      <c r="AC20" s="109" t="s">
        <v>188</v>
      </c>
      <c r="AD20" s="152" t="s">
        <v>158</v>
      </c>
      <c r="AE20" s="152" t="s">
        <v>188</v>
      </c>
      <c r="AF20" s="153">
        <f t="shared" si="1"/>
        <v>15</v>
      </c>
      <c r="AG20" s="154">
        <f t="shared" si="2"/>
        <v>221.70000000000002</v>
      </c>
      <c r="AH20" s="155">
        <f t="shared" si="3"/>
        <v>3325.5000000000005</v>
      </c>
      <c r="AI20" s="156"/>
    </row>
    <row r="21" spans="1:35" ht="15">
      <c r="A21" s="108">
        <v>2018</v>
      </c>
      <c r="B21" s="108">
        <v>643</v>
      </c>
      <c r="C21" s="109" t="s">
        <v>189</v>
      </c>
      <c r="D21" s="150" t="s">
        <v>190</v>
      </c>
      <c r="E21" s="109" t="s">
        <v>191</v>
      </c>
      <c r="F21" s="111" t="s">
        <v>192</v>
      </c>
      <c r="G21" s="112">
        <v>192.89</v>
      </c>
      <c r="H21" s="112">
        <v>34.78</v>
      </c>
      <c r="I21" s="143" t="s">
        <v>125</v>
      </c>
      <c r="J21" s="112">
        <f t="shared" si="0"/>
        <v>158.10999999999999</v>
      </c>
      <c r="K21" s="151" t="s">
        <v>193</v>
      </c>
      <c r="L21" s="108">
        <v>2018</v>
      </c>
      <c r="M21" s="108">
        <v>3862</v>
      </c>
      <c r="N21" s="109" t="s">
        <v>189</v>
      </c>
      <c r="O21" s="111" t="s">
        <v>194</v>
      </c>
      <c r="P21" s="109" t="s">
        <v>195</v>
      </c>
      <c r="Q21" s="109" t="s">
        <v>126</v>
      </c>
      <c r="R21" s="108">
        <v>8</v>
      </c>
      <c r="S21" s="111" t="s">
        <v>146</v>
      </c>
      <c r="T21" s="108">
        <v>1010503</v>
      </c>
      <c r="U21" s="108">
        <v>470</v>
      </c>
      <c r="V21" s="108">
        <v>1062</v>
      </c>
      <c r="W21" s="108">
        <v>99</v>
      </c>
      <c r="X21" s="113">
        <v>2018</v>
      </c>
      <c r="Y21" s="113">
        <v>319</v>
      </c>
      <c r="Z21" s="113">
        <v>0</v>
      </c>
      <c r="AA21" s="114" t="s">
        <v>130</v>
      </c>
      <c r="AB21" s="108">
        <v>26</v>
      </c>
      <c r="AC21" s="109" t="s">
        <v>196</v>
      </c>
      <c r="AD21" s="152" t="s">
        <v>197</v>
      </c>
      <c r="AE21" s="152" t="s">
        <v>196</v>
      </c>
      <c r="AF21" s="153">
        <f t="shared" si="1"/>
        <v>-12</v>
      </c>
      <c r="AG21" s="154">
        <f t="shared" si="2"/>
        <v>158.10999999999999</v>
      </c>
      <c r="AH21" s="155">
        <f t="shared" si="3"/>
        <v>-1897.3199999999997</v>
      </c>
      <c r="AI21" s="156"/>
    </row>
    <row r="22" spans="1:35" ht="15">
      <c r="A22" s="108">
        <v>2018</v>
      </c>
      <c r="B22" s="108">
        <v>644</v>
      </c>
      <c r="C22" s="109" t="s">
        <v>189</v>
      </c>
      <c r="D22" s="150" t="s">
        <v>198</v>
      </c>
      <c r="E22" s="109" t="s">
        <v>150</v>
      </c>
      <c r="F22" s="111" t="s">
        <v>199</v>
      </c>
      <c r="G22" s="112">
        <v>122</v>
      </c>
      <c r="H22" s="112">
        <v>22</v>
      </c>
      <c r="I22" s="143" t="s">
        <v>125</v>
      </c>
      <c r="J22" s="112">
        <f t="shared" si="0"/>
        <v>100</v>
      </c>
      <c r="K22" s="151" t="s">
        <v>200</v>
      </c>
      <c r="L22" s="108">
        <v>2018</v>
      </c>
      <c r="M22" s="108">
        <v>3852</v>
      </c>
      <c r="N22" s="109" t="s">
        <v>201</v>
      </c>
      <c r="O22" s="111" t="s">
        <v>202</v>
      </c>
      <c r="P22" s="109" t="s">
        <v>203</v>
      </c>
      <c r="Q22" s="109" t="s">
        <v>203</v>
      </c>
      <c r="R22" s="108">
        <v>2</v>
      </c>
      <c r="S22" s="111" t="s">
        <v>129</v>
      </c>
      <c r="T22" s="108">
        <v>1010803</v>
      </c>
      <c r="U22" s="108">
        <v>800</v>
      </c>
      <c r="V22" s="108">
        <v>1043</v>
      </c>
      <c r="W22" s="108">
        <v>1</v>
      </c>
      <c r="X22" s="113">
        <v>2018</v>
      </c>
      <c r="Y22" s="113">
        <v>57</v>
      </c>
      <c r="Z22" s="113">
        <v>0</v>
      </c>
      <c r="AA22" s="114" t="s">
        <v>130</v>
      </c>
      <c r="AB22" s="108">
        <v>23</v>
      </c>
      <c r="AC22" s="109" t="s">
        <v>196</v>
      </c>
      <c r="AD22" s="152" t="s">
        <v>204</v>
      </c>
      <c r="AE22" s="152" t="s">
        <v>196</v>
      </c>
      <c r="AF22" s="153">
        <f t="shared" si="1"/>
        <v>-10</v>
      </c>
      <c r="AG22" s="154">
        <f t="shared" si="2"/>
        <v>100</v>
      </c>
      <c r="AH22" s="155">
        <f t="shared" si="3"/>
        <v>-1000</v>
      </c>
      <c r="AI22" s="156"/>
    </row>
    <row r="23" spans="1:35" ht="15">
      <c r="A23" s="108">
        <v>2018</v>
      </c>
      <c r="B23" s="108">
        <v>645</v>
      </c>
      <c r="C23" s="109" t="s">
        <v>189</v>
      </c>
      <c r="D23" s="150" t="s">
        <v>205</v>
      </c>
      <c r="E23" s="109" t="s">
        <v>150</v>
      </c>
      <c r="F23" s="111" t="s">
        <v>206</v>
      </c>
      <c r="G23" s="112">
        <v>45.14</v>
      </c>
      <c r="H23" s="112">
        <v>8.14</v>
      </c>
      <c r="I23" s="143" t="s">
        <v>125</v>
      </c>
      <c r="J23" s="112">
        <f t="shared" si="0"/>
        <v>37</v>
      </c>
      <c r="K23" s="151" t="s">
        <v>207</v>
      </c>
      <c r="L23" s="108">
        <v>2018</v>
      </c>
      <c r="M23" s="108">
        <v>3851</v>
      </c>
      <c r="N23" s="109" t="s">
        <v>201</v>
      </c>
      <c r="O23" s="111" t="s">
        <v>202</v>
      </c>
      <c r="P23" s="109" t="s">
        <v>203</v>
      </c>
      <c r="Q23" s="109" t="s">
        <v>203</v>
      </c>
      <c r="R23" s="108">
        <v>5</v>
      </c>
      <c r="S23" s="111" t="s">
        <v>167</v>
      </c>
      <c r="T23" s="108">
        <v>1040104</v>
      </c>
      <c r="U23" s="108">
        <v>1470</v>
      </c>
      <c r="V23" s="108">
        <v>1348</v>
      </c>
      <c r="W23" s="108">
        <v>99</v>
      </c>
      <c r="X23" s="113">
        <v>2018</v>
      </c>
      <c r="Y23" s="113">
        <v>252</v>
      </c>
      <c r="Z23" s="113">
        <v>0</v>
      </c>
      <c r="AA23" s="114" t="s">
        <v>130</v>
      </c>
      <c r="AB23" s="108">
        <v>24</v>
      </c>
      <c r="AC23" s="109" t="s">
        <v>196</v>
      </c>
      <c r="AD23" s="152" t="s">
        <v>204</v>
      </c>
      <c r="AE23" s="152" t="s">
        <v>196</v>
      </c>
      <c r="AF23" s="153">
        <f t="shared" si="1"/>
        <v>-10</v>
      </c>
      <c r="AG23" s="154">
        <f t="shared" si="2"/>
        <v>37</v>
      </c>
      <c r="AH23" s="155">
        <f t="shared" si="3"/>
        <v>-370</v>
      </c>
      <c r="AI23" s="156"/>
    </row>
    <row r="24" spans="1:35" ht="15">
      <c r="A24" s="108">
        <v>2018</v>
      </c>
      <c r="B24" s="108">
        <v>646</v>
      </c>
      <c r="C24" s="109" t="s">
        <v>189</v>
      </c>
      <c r="D24" s="150" t="s">
        <v>208</v>
      </c>
      <c r="E24" s="109" t="s">
        <v>150</v>
      </c>
      <c r="F24" s="111" t="s">
        <v>209</v>
      </c>
      <c r="G24" s="112">
        <v>79.3</v>
      </c>
      <c r="H24" s="112">
        <v>14.3</v>
      </c>
      <c r="I24" s="143" t="s">
        <v>125</v>
      </c>
      <c r="J24" s="112">
        <f t="shared" si="0"/>
        <v>65</v>
      </c>
      <c r="K24" s="151" t="s">
        <v>207</v>
      </c>
      <c r="L24" s="108">
        <v>2018</v>
      </c>
      <c r="M24" s="108">
        <v>3850</v>
      </c>
      <c r="N24" s="109" t="s">
        <v>201</v>
      </c>
      <c r="O24" s="111" t="s">
        <v>202</v>
      </c>
      <c r="P24" s="109" t="s">
        <v>203</v>
      </c>
      <c r="Q24" s="109" t="s">
        <v>203</v>
      </c>
      <c r="R24" s="108">
        <v>5</v>
      </c>
      <c r="S24" s="111" t="s">
        <v>167</v>
      </c>
      <c r="T24" s="108">
        <v>1040204</v>
      </c>
      <c r="U24" s="108">
        <v>1580</v>
      </c>
      <c r="V24" s="108">
        <v>1368</v>
      </c>
      <c r="W24" s="108">
        <v>99</v>
      </c>
      <c r="X24" s="113">
        <v>2018</v>
      </c>
      <c r="Y24" s="113">
        <v>253</v>
      </c>
      <c r="Z24" s="113">
        <v>0</v>
      </c>
      <c r="AA24" s="114" t="s">
        <v>130</v>
      </c>
      <c r="AB24" s="108">
        <v>25</v>
      </c>
      <c r="AC24" s="109" t="s">
        <v>196</v>
      </c>
      <c r="AD24" s="152" t="s">
        <v>204</v>
      </c>
      <c r="AE24" s="152" t="s">
        <v>196</v>
      </c>
      <c r="AF24" s="153">
        <f t="shared" si="1"/>
        <v>-10</v>
      </c>
      <c r="AG24" s="154">
        <f t="shared" si="2"/>
        <v>65</v>
      </c>
      <c r="AH24" s="155">
        <f t="shared" si="3"/>
        <v>-650</v>
      </c>
      <c r="AI24" s="156"/>
    </row>
    <row r="25" spans="1:35" ht="15">
      <c r="A25" s="108">
        <v>2019</v>
      </c>
      <c r="B25" s="108">
        <v>1</v>
      </c>
      <c r="C25" s="109" t="s">
        <v>210</v>
      </c>
      <c r="D25" s="150" t="s">
        <v>211</v>
      </c>
      <c r="E25" s="109" t="s">
        <v>212</v>
      </c>
      <c r="F25" s="111" t="s">
        <v>213</v>
      </c>
      <c r="G25" s="112">
        <v>5843.77</v>
      </c>
      <c r="H25" s="112">
        <v>530.98</v>
      </c>
      <c r="I25" s="143" t="s">
        <v>125</v>
      </c>
      <c r="J25" s="112">
        <f t="shared" si="0"/>
        <v>5312.790000000001</v>
      </c>
      <c r="K25" s="151" t="s">
        <v>126</v>
      </c>
      <c r="L25" s="108">
        <v>2019</v>
      </c>
      <c r="M25" s="108">
        <v>13</v>
      </c>
      <c r="N25" s="109" t="s">
        <v>214</v>
      </c>
      <c r="O25" s="111" t="s">
        <v>215</v>
      </c>
      <c r="P25" s="109" t="s">
        <v>216</v>
      </c>
      <c r="Q25" s="109" t="s">
        <v>216</v>
      </c>
      <c r="R25" s="108">
        <v>8</v>
      </c>
      <c r="S25" s="111" t="s">
        <v>146</v>
      </c>
      <c r="T25" s="108">
        <v>1090503</v>
      </c>
      <c r="U25" s="108">
        <v>3550</v>
      </c>
      <c r="V25" s="108">
        <v>1738</v>
      </c>
      <c r="W25" s="108">
        <v>99</v>
      </c>
      <c r="X25" s="113">
        <v>2018</v>
      </c>
      <c r="Y25" s="113">
        <v>141</v>
      </c>
      <c r="Z25" s="113">
        <v>0</v>
      </c>
      <c r="AA25" s="114" t="s">
        <v>130</v>
      </c>
      <c r="AB25" s="108">
        <v>27</v>
      </c>
      <c r="AC25" s="109" t="s">
        <v>196</v>
      </c>
      <c r="AD25" s="152" t="s">
        <v>217</v>
      </c>
      <c r="AE25" s="152" t="s">
        <v>196</v>
      </c>
      <c r="AF25" s="153">
        <f t="shared" si="1"/>
        <v>-15</v>
      </c>
      <c r="AG25" s="154">
        <f t="shared" si="2"/>
        <v>5312.790000000001</v>
      </c>
      <c r="AH25" s="155">
        <f t="shared" si="3"/>
        <v>-79691.85</v>
      </c>
      <c r="AI25" s="156"/>
    </row>
    <row r="26" spans="1:35" ht="15">
      <c r="A26" s="108">
        <v>2019</v>
      </c>
      <c r="B26" s="108">
        <v>2</v>
      </c>
      <c r="C26" s="109" t="s">
        <v>210</v>
      </c>
      <c r="D26" s="150" t="s">
        <v>218</v>
      </c>
      <c r="E26" s="109" t="s">
        <v>189</v>
      </c>
      <c r="F26" s="111" t="s">
        <v>219</v>
      </c>
      <c r="G26" s="112">
        <v>1344.93</v>
      </c>
      <c r="H26" s="112">
        <v>242.53</v>
      </c>
      <c r="I26" s="143" t="s">
        <v>125</v>
      </c>
      <c r="J26" s="112">
        <f t="shared" si="0"/>
        <v>1102.4</v>
      </c>
      <c r="K26" s="151" t="s">
        <v>220</v>
      </c>
      <c r="L26" s="108">
        <v>2019</v>
      </c>
      <c r="M26" s="108">
        <v>49</v>
      </c>
      <c r="N26" s="109" t="s">
        <v>221</v>
      </c>
      <c r="O26" s="111" t="s">
        <v>222</v>
      </c>
      <c r="P26" s="109" t="s">
        <v>223</v>
      </c>
      <c r="Q26" s="109" t="s">
        <v>223</v>
      </c>
      <c r="R26" s="108">
        <v>8</v>
      </c>
      <c r="S26" s="111" t="s">
        <v>146</v>
      </c>
      <c r="T26" s="108">
        <v>1090503</v>
      </c>
      <c r="U26" s="108">
        <v>3550</v>
      </c>
      <c r="V26" s="108">
        <v>1738</v>
      </c>
      <c r="W26" s="108">
        <v>99</v>
      </c>
      <c r="X26" s="113">
        <v>2018</v>
      </c>
      <c r="Y26" s="113">
        <v>140</v>
      </c>
      <c r="Z26" s="113">
        <v>0</v>
      </c>
      <c r="AA26" s="114" t="s">
        <v>130</v>
      </c>
      <c r="AB26" s="108">
        <v>28</v>
      </c>
      <c r="AC26" s="109" t="s">
        <v>196</v>
      </c>
      <c r="AD26" s="152" t="s">
        <v>224</v>
      </c>
      <c r="AE26" s="152" t="s">
        <v>196</v>
      </c>
      <c r="AF26" s="153">
        <f t="shared" si="1"/>
        <v>-19</v>
      </c>
      <c r="AG26" s="154">
        <f t="shared" si="2"/>
        <v>1102.4</v>
      </c>
      <c r="AH26" s="155">
        <f t="shared" si="3"/>
        <v>-20945.600000000002</v>
      </c>
      <c r="AI26" s="156"/>
    </row>
    <row r="27" spans="1:35" ht="15">
      <c r="A27" s="108">
        <v>2019</v>
      </c>
      <c r="B27" s="108">
        <v>3</v>
      </c>
      <c r="C27" s="109" t="s">
        <v>210</v>
      </c>
      <c r="D27" s="150" t="s">
        <v>225</v>
      </c>
      <c r="E27" s="109" t="s">
        <v>189</v>
      </c>
      <c r="F27" s="111" t="s">
        <v>226</v>
      </c>
      <c r="G27" s="112">
        <v>871.78</v>
      </c>
      <c r="H27" s="112">
        <v>157.21</v>
      </c>
      <c r="I27" s="143" t="s">
        <v>125</v>
      </c>
      <c r="J27" s="112">
        <f t="shared" si="0"/>
        <v>714.5699999999999</v>
      </c>
      <c r="K27" s="151" t="s">
        <v>227</v>
      </c>
      <c r="L27" s="108">
        <v>2019</v>
      </c>
      <c r="M27" s="108">
        <v>10</v>
      </c>
      <c r="N27" s="109" t="s">
        <v>214</v>
      </c>
      <c r="O27" s="111" t="s">
        <v>228</v>
      </c>
      <c r="P27" s="109" t="s">
        <v>229</v>
      </c>
      <c r="Q27" s="109" t="s">
        <v>230</v>
      </c>
      <c r="R27" s="108">
        <v>8</v>
      </c>
      <c r="S27" s="111" t="s">
        <v>146</v>
      </c>
      <c r="T27" s="108">
        <v>1080203</v>
      </c>
      <c r="U27" s="108">
        <v>2890</v>
      </c>
      <c r="V27" s="108">
        <v>1937</v>
      </c>
      <c r="W27" s="108">
        <v>99</v>
      </c>
      <c r="X27" s="113">
        <v>2018</v>
      </c>
      <c r="Y27" s="113">
        <v>277</v>
      </c>
      <c r="Z27" s="113">
        <v>0</v>
      </c>
      <c r="AA27" s="114" t="s">
        <v>130</v>
      </c>
      <c r="AB27" s="108">
        <v>29</v>
      </c>
      <c r="AC27" s="109" t="s">
        <v>196</v>
      </c>
      <c r="AD27" s="152" t="s">
        <v>217</v>
      </c>
      <c r="AE27" s="152" t="s">
        <v>196</v>
      </c>
      <c r="AF27" s="153">
        <f t="shared" si="1"/>
        <v>-15</v>
      </c>
      <c r="AG27" s="154">
        <f t="shared" si="2"/>
        <v>714.5699999999999</v>
      </c>
      <c r="AH27" s="155">
        <f t="shared" si="3"/>
        <v>-10718.55</v>
      </c>
      <c r="AI27" s="156"/>
    </row>
    <row r="28" spans="1:35" ht="15">
      <c r="A28" s="108">
        <v>2019</v>
      </c>
      <c r="B28" s="108">
        <v>4</v>
      </c>
      <c r="C28" s="109" t="s">
        <v>210</v>
      </c>
      <c r="D28" s="150" t="s">
        <v>231</v>
      </c>
      <c r="E28" s="109" t="s">
        <v>189</v>
      </c>
      <c r="F28" s="111" t="s">
        <v>232</v>
      </c>
      <c r="G28" s="112">
        <v>188.55</v>
      </c>
      <c r="H28" s="112">
        <v>34.57</v>
      </c>
      <c r="I28" s="143" t="s">
        <v>125</v>
      </c>
      <c r="J28" s="112">
        <f t="shared" si="0"/>
        <v>153.98000000000002</v>
      </c>
      <c r="K28" s="151" t="s">
        <v>126</v>
      </c>
      <c r="L28" s="108">
        <v>2019</v>
      </c>
      <c r="M28" s="108">
        <v>16</v>
      </c>
      <c r="N28" s="109" t="s">
        <v>214</v>
      </c>
      <c r="O28" s="111" t="s">
        <v>233</v>
      </c>
      <c r="P28" s="109" t="s">
        <v>234</v>
      </c>
      <c r="Q28" s="109" t="s">
        <v>235</v>
      </c>
      <c r="R28" s="108">
        <v>1</v>
      </c>
      <c r="S28" s="111" t="s">
        <v>139</v>
      </c>
      <c r="T28" s="108">
        <v>1010802</v>
      </c>
      <c r="U28" s="108">
        <v>790</v>
      </c>
      <c r="V28" s="108">
        <v>1056</v>
      </c>
      <c r="W28" s="108">
        <v>99</v>
      </c>
      <c r="X28" s="113">
        <v>2018</v>
      </c>
      <c r="Y28" s="113">
        <v>172</v>
      </c>
      <c r="Z28" s="113">
        <v>0</v>
      </c>
      <c r="AA28" s="114" t="s">
        <v>130</v>
      </c>
      <c r="AB28" s="108">
        <v>31</v>
      </c>
      <c r="AC28" s="109" t="s">
        <v>196</v>
      </c>
      <c r="AD28" s="152" t="s">
        <v>217</v>
      </c>
      <c r="AE28" s="152" t="s">
        <v>196</v>
      </c>
      <c r="AF28" s="153">
        <f t="shared" si="1"/>
        <v>-15</v>
      </c>
      <c r="AG28" s="154">
        <f t="shared" si="2"/>
        <v>153.98000000000002</v>
      </c>
      <c r="AH28" s="155">
        <f t="shared" si="3"/>
        <v>-2309.7000000000003</v>
      </c>
      <c r="AI28" s="156"/>
    </row>
    <row r="29" spans="1:35" ht="15">
      <c r="A29" s="108">
        <v>2019</v>
      </c>
      <c r="B29" s="108">
        <v>4</v>
      </c>
      <c r="C29" s="109" t="s">
        <v>210</v>
      </c>
      <c r="D29" s="150" t="s">
        <v>231</v>
      </c>
      <c r="E29" s="109" t="s">
        <v>189</v>
      </c>
      <c r="F29" s="111" t="s">
        <v>232</v>
      </c>
      <c r="G29" s="112">
        <v>3.18</v>
      </c>
      <c r="H29" s="112">
        <v>0</v>
      </c>
      <c r="I29" s="143" t="s">
        <v>125</v>
      </c>
      <c r="J29" s="112">
        <f t="shared" si="0"/>
        <v>3.18</v>
      </c>
      <c r="K29" s="151" t="s">
        <v>236</v>
      </c>
      <c r="L29" s="108">
        <v>2019</v>
      </c>
      <c r="M29" s="108">
        <v>16</v>
      </c>
      <c r="N29" s="109" t="s">
        <v>214</v>
      </c>
      <c r="O29" s="111" t="s">
        <v>233</v>
      </c>
      <c r="P29" s="109" t="s">
        <v>234</v>
      </c>
      <c r="Q29" s="109" t="s">
        <v>235</v>
      </c>
      <c r="R29" s="108">
        <v>1</v>
      </c>
      <c r="S29" s="111" t="s">
        <v>139</v>
      </c>
      <c r="T29" s="108">
        <v>1010802</v>
      </c>
      <c r="U29" s="108">
        <v>790</v>
      </c>
      <c r="V29" s="108">
        <v>1056</v>
      </c>
      <c r="W29" s="108">
        <v>99</v>
      </c>
      <c r="X29" s="113">
        <v>2019</v>
      </c>
      <c r="Y29" s="113">
        <v>12</v>
      </c>
      <c r="Z29" s="113">
        <v>0</v>
      </c>
      <c r="AA29" s="114" t="s">
        <v>130</v>
      </c>
      <c r="AB29" s="108">
        <v>30</v>
      </c>
      <c r="AC29" s="109" t="s">
        <v>196</v>
      </c>
      <c r="AD29" s="152" t="s">
        <v>217</v>
      </c>
      <c r="AE29" s="152" t="s">
        <v>196</v>
      </c>
      <c r="AF29" s="153">
        <f t="shared" si="1"/>
        <v>-15</v>
      </c>
      <c r="AG29" s="154">
        <f t="shared" si="2"/>
        <v>3.18</v>
      </c>
      <c r="AH29" s="155">
        <f t="shared" si="3"/>
        <v>-47.7</v>
      </c>
      <c r="AI29" s="156"/>
    </row>
    <row r="30" spans="1:35" ht="15">
      <c r="A30" s="108">
        <v>2019</v>
      </c>
      <c r="B30" s="108">
        <v>5</v>
      </c>
      <c r="C30" s="109" t="s">
        <v>210</v>
      </c>
      <c r="D30" s="150" t="s">
        <v>237</v>
      </c>
      <c r="E30" s="109" t="s">
        <v>189</v>
      </c>
      <c r="F30" s="111" t="s">
        <v>238</v>
      </c>
      <c r="G30" s="112">
        <v>1376.75</v>
      </c>
      <c r="H30" s="112">
        <v>65.56</v>
      </c>
      <c r="I30" s="143" t="s">
        <v>125</v>
      </c>
      <c r="J30" s="112">
        <f t="shared" si="0"/>
        <v>1311.19</v>
      </c>
      <c r="K30" s="151" t="s">
        <v>239</v>
      </c>
      <c r="L30" s="108">
        <v>2019</v>
      </c>
      <c r="M30" s="108">
        <v>62</v>
      </c>
      <c r="N30" s="109" t="s">
        <v>240</v>
      </c>
      <c r="O30" s="111" t="s">
        <v>241</v>
      </c>
      <c r="P30" s="109" t="s">
        <v>242</v>
      </c>
      <c r="Q30" s="109" t="s">
        <v>126</v>
      </c>
      <c r="R30" s="108">
        <v>5</v>
      </c>
      <c r="S30" s="111" t="s">
        <v>167</v>
      </c>
      <c r="T30" s="108">
        <v>1040503</v>
      </c>
      <c r="U30" s="108">
        <v>1900</v>
      </c>
      <c r="V30" s="108">
        <v>1416</v>
      </c>
      <c r="W30" s="108">
        <v>1</v>
      </c>
      <c r="X30" s="113">
        <v>2018</v>
      </c>
      <c r="Y30" s="113">
        <v>14</v>
      </c>
      <c r="Z30" s="113">
        <v>0</v>
      </c>
      <c r="AA30" s="114" t="s">
        <v>130</v>
      </c>
      <c r="AB30" s="108">
        <v>36</v>
      </c>
      <c r="AC30" s="109" t="s">
        <v>196</v>
      </c>
      <c r="AD30" s="152" t="s">
        <v>243</v>
      </c>
      <c r="AE30" s="152" t="s">
        <v>196</v>
      </c>
      <c r="AF30" s="153">
        <f t="shared" si="1"/>
        <v>-20</v>
      </c>
      <c r="AG30" s="154">
        <f t="shared" si="2"/>
        <v>1311.19</v>
      </c>
      <c r="AH30" s="155">
        <f t="shared" si="3"/>
        <v>-26223.800000000003</v>
      </c>
      <c r="AI30" s="156"/>
    </row>
    <row r="31" spans="1:35" ht="15">
      <c r="A31" s="108">
        <v>2019</v>
      </c>
      <c r="B31" s="108">
        <v>6</v>
      </c>
      <c r="C31" s="109" t="s">
        <v>210</v>
      </c>
      <c r="D31" s="150" t="s">
        <v>244</v>
      </c>
      <c r="E31" s="109" t="s">
        <v>189</v>
      </c>
      <c r="F31" s="111" t="s">
        <v>245</v>
      </c>
      <c r="G31" s="112">
        <v>583.88</v>
      </c>
      <c r="H31" s="112">
        <v>27.8</v>
      </c>
      <c r="I31" s="143" t="s">
        <v>125</v>
      </c>
      <c r="J31" s="112">
        <f t="shared" si="0"/>
        <v>556.08</v>
      </c>
      <c r="K31" s="151" t="s">
        <v>239</v>
      </c>
      <c r="L31" s="108">
        <v>2019</v>
      </c>
      <c r="M31" s="108">
        <v>63</v>
      </c>
      <c r="N31" s="109" t="s">
        <v>240</v>
      </c>
      <c r="O31" s="111" t="s">
        <v>241</v>
      </c>
      <c r="P31" s="109" t="s">
        <v>242</v>
      </c>
      <c r="Q31" s="109" t="s">
        <v>126</v>
      </c>
      <c r="R31" s="108">
        <v>5</v>
      </c>
      <c r="S31" s="111" t="s">
        <v>167</v>
      </c>
      <c r="T31" s="108">
        <v>1040103</v>
      </c>
      <c r="U31" s="108">
        <v>1460</v>
      </c>
      <c r="V31" s="108">
        <v>1346</v>
      </c>
      <c r="W31" s="108">
        <v>3</v>
      </c>
      <c r="X31" s="113">
        <v>2018</v>
      </c>
      <c r="Y31" s="113">
        <v>15</v>
      </c>
      <c r="Z31" s="113">
        <v>0</v>
      </c>
      <c r="AA31" s="114" t="s">
        <v>130</v>
      </c>
      <c r="AB31" s="108">
        <v>34</v>
      </c>
      <c r="AC31" s="109" t="s">
        <v>196</v>
      </c>
      <c r="AD31" s="152" t="s">
        <v>243</v>
      </c>
      <c r="AE31" s="152" t="s">
        <v>196</v>
      </c>
      <c r="AF31" s="153">
        <f t="shared" si="1"/>
        <v>-20</v>
      </c>
      <c r="AG31" s="154">
        <f t="shared" si="2"/>
        <v>556.08</v>
      </c>
      <c r="AH31" s="155">
        <f t="shared" si="3"/>
        <v>-11121.6</v>
      </c>
      <c r="AI31" s="156"/>
    </row>
    <row r="32" spans="1:35" ht="15">
      <c r="A32" s="108">
        <v>2019</v>
      </c>
      <c r="B32" s="108">
        <v>7</v>
      </c>
      <c r="C32" s="109" t="s">
        <v>210</v>
      </c>
      <c r="D32" s="150" t="s">
        <v>246</v>
      </c>
      <c r="E32" s="109" t="s">
        <v>189</v>
      </c>
      <c r="F32" s="111" t="s">
        <v>247</v>
      </c>
      <c r="G32" s="112">
        <v>1104.88</v>
      </c>
      <c r="H32" s="112">
        <v>52.61</v>
      </c>
      <c r="I32" s="143" t="s">
        <v>125</v>
      </c>
      <c r="J32" s="112">
        <f t="shared" si="0"/>
        <v>1052.2700000000002</v>
      </c>
      <c r="K32" s="151" t="s">
        <v>239</v>
      </c>
      <c r="L32" s="108">
        <v>2019</v>
      </c>
      <c r="M32" s="108">
        <v>61</v>
      </c>
      <c r="N32" s="109" t="s">
        <v>240</v>
      </c>
      <c r="O32" s="111" t="s">
        <v>241</v>
      </c>
      <c r="P32" s="109" t="s">
        <v>242</v>
      </c>
      <c r="Q32" s="109" t="s">
        <v>126</v>
      </c>
      <c r="R32" s="108">
        <v>5</v>
      </c>
      <c r="S32" s="111" t="s">
        <v>167</v>
      </c>
      <c r="T32" s="108">
        <v>1040203</v>
      </c>
      <c r="U32" s="108">
        <v>1570</v>
      </c>
      <c r="V32" s="108">
        <v>1420</v>
      </c>
      <c r="W32" s="108">
        <v>99</v>
      </c>
      <c r="X32" s="113">
        <v>2018</v>
      </c>
      <c r="Y32" s="113">
        <v>16</v>
      </c>
      <c r="Z32" s="113">
        <v>0</v>
      </c>
      <c r="AA32" s="114" t="s">
        <v>130</v>
      </c>
      <c r="AB32" s="108">
        <v>35</v>
      </c>
      <c r="AC32" s="109" t="s">
        <v>196</v>
      </c>
      <c r="AD32" s="152" t="s">
        <v>243</v>
      </c>
      <c r="AE32" s="152" t="s">
        <v>196</v>
      </c>
      <c r="AF32" s="153">
        <f t="shared" si="1"/>
        <v>-20</v>
      </c>
      <c r="AG32" s="154">
        <f t="shared" si="2"/>
        <v>1052.2700000000002</v>
      </c>
      <c r="AH32" s="155">
        <f t="shared" si="3"/>
        <v>-21045.400000000005</v>
      </c>
      <c r="AI32" s="156"/>
    </row>
    <row r="33" spans="1:35" ht="15">
      <c r="A33" s="108">
        <v>2019</v>
      </c>
      <c r="B33" s="108">
        <v>8</v>
      </c>
      <c r="C33" s="109" t="s">
        <v>210</v>
      </c>
      <c r="D33" s="150" t="s">
        <v>248</v>
      </c>
      <c r="E33" s="109" t="s">
        <v>189</v>
      </c>
      <c r="F33" s="111" t="s">
        <v>249</v>
      </c>
      <c r="G33" s="112">
        <v>305.41</v>
      </c>
      <c r="H33" s="112">
        <v>14.54</v>
      </c>
      <c r="I33" s="143" t="s">
        <v>125</v>
      </c>
      <c r="J33" s="112">
        <f t="shared" si="0"/>
        <v>290.87</v>
      </c>
      <c r="K33" s="151" t="s">
        <v>239</v>
      </c>
      <c r="L33" s="108">
        <v>2019</v>
      </c>
      <c r="M33" s="108">
        <v>64</v>
      </c>
      <c r="N33" s="109" t="s">
        <v>240</v>
      </c>
      <c r="O33" s="111" t="s">
        <v>241</v>
      </c>
      <c r="P33" s="109" t="s">
        <v>242</v>
      </c>
      <c r="Q33" s="109" t="s">
        <v>126</v>
      </c>
      <c r="R33" s="108">
        <v>6</v>
      </c>
      <c r="S33" s="111" t="s">
        <v>250</v>
      </c>
      <c r="T33" s="108">
        <v>1100403</v>
      </c>
      <c r="U33" s="108">
        <v>4100</v>
      </c>
      <c r="V33" s="108">
        <v>1782</v>
      </c>
      <c r="W33" s="108">
        <v>99</v>
      </c>
      <c r="X33" s="113">
        <v>2018</v>
      </c>
      <c r="Y33" s="113">
        <v>18</v>
      </c>
      <c r="Z33" s="113">
        <v>0</v>
      </c>
      <c r="AA33" s="114" t="s">
        <v>130</v>
      </c>
      <c r="AB33" s="108">
        <v>37</v>
      </c>
      <c r="AC33" s="109" t="s">
        <v>196</v>
      </c>
      <c r="AD33" s="152" t="s">
        <v>243</v>
      </c>
      <c r="AE33" s="152" t="s">
        <v>196</v>
      </c>
      <c r="AF33" s="153">
        <f t="shared" si="1"/>
        <v>-20</v>
      </c>
      <c r="AG33" s="154">
        <f t="shared" si="2"/>
        <v>290.87</v>
      </c>
      <c r="AH33" s="155">
        <f t="shared" si="3"/>
        <v>-5817.4</v>
      </c>
      <c r="AI33" s="156"/>
    </row>
    <row r="34" spans="1:35" ht="15">
      <c r="A34" s="108">
        <v>2019</v>
      </c>
      <c r="B34" s="108">
        <v>9</v>
      </c>
      <c r="C34" s="109" t="s">
        <v>210</v>
      </c>
      <c r="D34" s="150" t="s">
        <v>251</v>
      </c>
      <c r="E34" s="109" t="s">
        <v>189</v>
      </c>
      <c r="F34" s="111" t="s">
        <v>252</v>
      </c>
      <c r="G34" s="112">
        <v>433.3</v>
      </c>
      <c r="H34" s="112">
        <v>20.63</v>
      </c>
      <c r="I34" s="143" t="s">
        <v>125</v>
      </c>
      <c r="J34" s="112">
        <f t="shared" si="0"/>
        <v>412.67</v>
      </c>
      <c r="K34" s="151" t="s">
        <v>126</v>
      </c>
      <c r="L34" s="108">
        <v>2019</v>
      </c>
      <c r="M34" s="108">
        <v>65</v>
      </c>
      <c r="N34" s="109" t="s">
        <v>240</v>
      </c>
      <c r="O34" s="111" t="s">
        <v>241</v>
      </c>
      <c r="P34" s="109" t="s">
        <v>242</v>
      </c>
      <c r="Q34" s="109" t="s">
        <v>126</v>
      </c>
      <c r="R34" s="108">
        <v>2</v>
      </c>
      <c r="S34" s="111" t="s">
        <v>129</v>
      </c>
      <c r="T34" s="108">
        <v>1010803</v>
      </c>
      <c r="U34" s="108">
        <v>800</v>
      </c>
      <c r="V34" s="108">
        <v>1043</v>
      </c>
      <c r="W34" s="108">
        <v>1</v>
      </c>
      <c r="X34" s="113">
        <v>2018</v>
      </c>
      <c r="Y34" s="113">
        <v>27</v>
      </c>
      <c r="Z34" s="113">
        <v>0</v>
      </c>
      <c r="AA34" s="114" t="s">
        <v>130</v>
      </c>
      <c r="AB34" s="108">
        <v>33</v>
      </c>
      <c r="AC34" s="109" t="s">
        <v>196</v>
      </c>
      <c r="AD34" s="152" t="s">
        <v>243</v>
      </c>
      <c r="AE34" s="152" t="s">
        <v>196</v>
      </c>
      <c r="AF34" s="153">
        <f t="shared" si="1"/>
        <v>-20</v>
      </c>
      <c r="AG34" s="154">
        <f t="shared" si="2"/>
        <v>412.67</v>
      </c>
      <c r="AH34" s="155">
        <f t="shared" si="3"/>
        <v>-8253.4</v>
      </c>
      <c r="AI34" s="156"/>
    </row>
    <row r="35" spans="1:35" ht="15">
      <c r="A35" s="108">
        <v>2019</v>
      </c>
      <c r="B35" s="108">
        <v>10</v>
      </c>
      <c r="C35" s="109" t="s">
        <v>253</v>
      </c>
      <c r="D35" s="150" t="s">
        <v>254</v>
      </c>
      <c r="E35" s="109" t="s">
        <v>210</v>
      </c>
      <c r="F35" s="111" t="s">
        <v>255</v>
      </c>
      <c r="G35" s="112">
        <v>22.57</v>
      </c>
      <c r="H35" s="112">
        <v>0</v>
      </c>
      <c r="I35" s="143" t="s">
        <v>256</v>
      </c>
      <c r="J35" s="112">
        <f t="shared" si="0"/>
        <v>22.57</v>
      </c>
      <c r="K35" s="151" t="s">
        <v>126</v>
      </c>
      <c r="L35" s="108">
        <v>2019</v>
      </c>
      <c r="M35" s="108">
        <v>112</v>
      </c>
      <c r="N35" s="109" t="s">
        <v>257</v>
      </c>
      <c r="O35" s="111" t="s">
        <v>258</v>
      </c>
      <c r="P35" s="109" t="s">
        <v>259</v>
      </c>
      <c r="Q35" s="109" t="s">
        <v>260</v>
      </c>
      <c r="R35" s="108">
        <v>5</v>
      </c>
      <c r="S35" s="111" t="s">
        <v>167</v>
      </c>
      <c r="T35" s="108">
        <v>1040202</v>
      </c>
      <c r="U35" s="108">
        <v>1560</v>
      </c>
      <c r="V35" s="108">
        <v>1366</v>
      </c>
      <c r="W35" s="108">
        <v>99</v>
      </c>
      <c r="X35" s="113">
        <v>2018</v>
      </c>
      <c r="Y35" s="113">
        <v>297</v>
      </c>
      <c r="Z35" s="113">
        <v>0</v>
      </c>
      <c r="AA35" s="114" t="s">
        <v>130</v>
      </c>
      <c r="AB35" s="108">
        <v>32</v>
      </c>
      <c r="AC35" s="109" t="s">
        <v>196</v>
      </c>
      <c r="AD35" s="152" t="s">
        <v>261</v>
      </c>
      <c r="AE35" s="152" t="s">
        <v>196</v>
      </c>
      <c r="AF35" s="153">
        <f t="shared" si="1"/>
        <v>-22</v>
      </c>
      <c r="AG35" s="154">
        <f t="shared" si="2"/>
        <v>22.57</v>
      </c>
      <c r="AH35" s="155">
        <f t="shared" si="3"/>
        <v>-496.54</v>
      </c>
      <c r="AI35" s="156"/>
    </row>
    <row r="36" spans="1:35" ht="15">
      <c r="A36" s="108">
        <v>2019</v>
      </c>
      <c r="B36" s="108">
        <v>11</v>
      </c>
      <c r="C36" s="109" t="s">
        <v>130</v>
      </c>
      <c r="D36" s="150" t="s">
        <v>262</v>
      </c>
      <c r="E36" s="109" t="s">
        <v>189</v>
      </c>
      <c r="F36" s="111" t="s">
        <v>263</v>
      </c>
      <c r="G36" s="112">
        <v>1732.31</v>
      </c>
      <c r="H36" s="112">
        <v>66.63</v>
      </c>
      <c r="I36" s="143" t="s">
        <v>125</v>
      </c>
      <c r="J36" s="112">
        <f t="shared" si="0"/>
        <v>1665.6799999999998</v>
      </c>
      <c r="K36" s="151" t="s">
        <v>264</v>
      </c>
      <c r="L36" s="108">
        <v>2019</v>
      </c>
      <c r="M36" s="108">
        <v>167</v>
      </c>
      <c r="N36" s="109" t="s">
        <v>265</v>
      </c>
      <c r="O36" s="111" t="s">
        <v>266</v>
      </c>
      <c r="P36" s="109" t="s">
        <v>267</v>
      </c>
      <c r="Q36" s="109" t="s">
        <v>267</v>
      </c>
      <c r="R36" s="108">
        <v>5</v>
      </c>
      <c r="S36" s="111" t="s">
        <v>167</v>
      </c>
      <c r="T36" s="108">
        <v>1040503</v>
      </c>
      <c r="U36" s="108">
        <v>1900</v>
      </c>
      <c r="V36" s="108">
        <v>1416</v>
      </c>
      <c r="W36" s="108">
        <v>1</v>
      </c>
      <c r="X36" s="113">
        <v>2019</v>
      </c>
      <c r="Y36" s="113">
        <v>19</v>
      </c>
      <c r="Z36" s="113">
        <v>0</v>
      </c>
      <c r="AA36" s="114" t="s">
        <v>130</v>
      </c>
      <c r="AB36" s="108">
        <v>38</v>
      </c>
      <c r="AC36" s="109" t="s">
        <v>196</v>
      </c>
      <c r="AD36" s="152" t="s">
        <v>268</v>
      </c>
      <c r="AE36" s="152" t="s">
        <v>196</v>
      </c>
      <c r="AF36" s="153">
        <f t="shared" si="1"/>
        <v>-26</v>
      </c>
      <c r="AG36" s="154">
        <f t="shared" si="2"/>
        <v>1665.6799999999998</v>
      </c>
      <c r="AH36" s="155">
        <f t="shared" si="3"/>
        <v>-43307.67999999999</v>
      </c>
      <c r="AI36" s="156"/>
    </row>
    <row r="37" spans="1:35" ht="15">
      <c r="A37" s="108">
        <v>2019</v>
      </c>
      <c r="B37" s="108">
        <v>12</v>
      </c>
      <c r="C37" s="109" t="s">
        <v>130</v>
      </c>
      <c r="D37" s="150" t="s">
        <v>269</v>
      </c>
      <c r="E37" s="109" t="s">
        <v>189</v>
      </c>
      <c r="F37" s="111" t="s">
        <v>270</v>
      </c>
      <c r="G37" s="112">
        <v>1197.14</v>
      </c>
      <c r="H37" s="112">
        <v>46.04</v>
      </c>
      <c r="I37" s="143" t="s">
        <v>125</v>
      </c>
      <c r="J37" s="112">
        <f t="shared" si="0"/>
        <v>1151.1000000000001</v>
      </c>
      <c r="K37" s="151" t="s">
        <v>264</v>
      </c>
      <c r="L37" s="108">
        <v>2019</v>
      </c>
      <c r="M37" s="108">
        <v>166</v>
      </c>
      <c r="N37" s="109" t="s">
        <v>265</v>
      </c>
      <c r="O37" s="111" t="s">
        <v>266</v>
      </c>
      <c r="P37" s="109" t="s">
        <v>267</v>
      </c>
      <c r="Q37" s="109" t="s">
        <v>267</v>
      </c>
      <c r="R37" s="108">
        <v>5</v>
      </c>
      <c r="S37" s="111" t="s">
        <v>167</v>
      </c>
      <c r="T37" s="108">
        <v>1040503</v>
      </c>
      <c r="U37" s="108">
        <v>1900</v>
      </c>
      <c r="V37" s="108">
        <v>1416</v>
      </c>
      <c r="W37" s="108">
        <v>1</v>
      </c>
      <c r="X37" s="113">
        <v>2019</v>
      </c>
      <c r="Y37" s="113">
        <v>19</v>
      </c>
      <c r="Z37" s="113">
        <v>0</v>
      </c>
      <c r="AA37" s="114" t="s">
        <v>130</v>
      </c>
      <c r="AB37" s="108">
        <v>38</v>
      </c>
      <c r="AC37" s="109" t="s">
        <v>196</v>
      </c>
      <c r="AD37" s="152" t="s">
        <v>268</v>
      </c>
      <c r="AE37" s="152" t="s">
        <v>196</v>
      </c>
      <c r="AF37" s="153">
        <f t="shared" si="1"/>
        <v>-26</v>
      </c>
      <c r="AG37" s="154">
        <f t="shared" si="2"/>
        <v>1151.1000000000001</v>
      </c>
      <c r="AH37" s="155">
        <f t="shared" si="3"/>
        <v>-29928.600000000002</v>
      </c>
      <c r="AI37" s="156"/>
    </row>
    <row r="38" spans="1:35" ht="15">
      <c r="A38" s="108">
        <v>2019</v>
      </c>
      <c r="B38" s="108">
        <v>13</v>
      </c>
      <c r="C38" s="109" t="s">
        <v>196</v>
      </c>
      <c r="D38" s="150" t="s">
        <v>271</v>
      </c>
      <c r="E38" s="109" t="s">
        <v>272</v>
      </c>
      <c r="F38" s="111" t="s">
        <v>273</v>
      </c>
      <c r="G38" s="112">
        <v>3965</v>
      </c>
      <c r="H38" s="112">
        <v>715</v>
      </c>
      <c r="I38" s="143" t="s">
        <v>125</v>
      </c>
      <c r="J38" s="112">
        <f t="shared" si="0"/>
        <v>3250</v>
      </c>
      <c r="K38" s="151" t="s">
        <v>274</v>
      </c>
      <c r="L38" s="108">
        <v>2019</v>
      </c>
      <c r="M38" s="108">
        <v>205</v>
      </c>
      <c r="N38" s="109" t="s">
        <v>275</v>
      </c>
      <c r="O38" s="111" t="s">
        <v>276</v>
      </c>
      <c r="P38" s="109" t="s">
        <v>277</v>
      </c>
      <c r="Q38" s="109" t="s">
        <v>277</v>
      </c>
      <c r="R38" s="108">
        <v>8</v>
      </c>
      <c r="S38" s="111" t="s">
        <v>146</v>
      </c>
      <c r="T38" s="108">
        <v>1010603</v>
      </c>
      <c r="U38" s="108">
        <v>580</v>
      </c>
      <c r="V38" s="108">
        <v>1086</v>
      </c>
      <c r="W38" s="108">
        <v>99</v>
      </c>
      <c r="X38" s="113">
        <v>2018</v>
      </c>
      <c r="Y38" s="113">
        <v>425</v>
      </c>
      <c r="Z38" s="113">
        <v>0</v>
      </c>
      <c r="AA38" s="114" t="s">
        <v>196</v>
      </c>
      <c r="AB38" s="108">
        <v>86</v>
      </c>
      <c r="AC38" s="109" t="s">
        <v>204</v>
      </c>
      <c r="AD38" s="152" t="s">
        <v>278</v>
      </c>
      <c r="AE38" s="152" t="s">
        <v>204</v>
      </c>
      <c r="AF38" s="153">
        <f t="shared" si="1"/>
        <v>-19</v>
      </c>
      <c r="AG38" s="154">
        <f t="shared" si="2"/>
        <v>3250</v>
      </c>
      <c r="AH38" s="155">
        <f t="shared" si="3"/>
        <v>-61750</v>
      </c>
      <c r="AI38" s="156"/>
    </row>
    <row r="39" spans="1:35" ht="15">
      <c r="A39" s="108">
        <v>2019</v>
      </c>
      <c r="B39" s="108">
        <v>14</v>
      </c>
      <c r="C39" s="109" t="s">
        <v>279</v>
      </c>
      <c r="D39" s="150" t="s">
        <v>280</v>
      </c>
      <c r="E39" s="109" t="s">
        <v>275</v>
      </c>
      <c r="F39" s="111" t="s">
        <v>281</v>
      </c>
      <c r="G39" s="112">
        <v>149.47</v>
      </c>
      <c r="H39" s="112">
        <v>0</v>
      </c>
      <c r="I39" s="143" t="s">
        <v>256</v>
      </c>
      <c r="J39" s="112">
        <f t="shared" si="0"/>
        <v>149.47</v>
      </c>
      <c r="K39" s="151" t="s">
        <v>126</v>
      </c>
      <c r="L39" s="108">
        <v>2019</v>
      </c>
      <c r="M39" s="108">
        <v>222</v>
      </c>
      <c r="N39" s="109" t="s">
        <v>282</v>
      </c>
      <c r="O39" s="111" t="s">
        <v>283</v>
      </c>
      <c r="P39" s="109" t="s">
        <v>284</v>
      </c>
      <c r="Q39" s="109" t="s">
        <v>285</v>
      </c>
      <c r="R39" s="108">
        <v>5</v>
      </c>
      <c r="S39" s="111" t="s">
        <v>167</v>
      </c>
      <c r="T39" s="108">
        <v>1040202</v>
      </c>
      <c r="U39" s="108">
        <v>1560</v>
      </c>
      <c r="V39" s="108">
        <v>1366</v>
      </c>
      <c r="W39" s="108">
        <v>99</v>
      </c>
      <c r="X39" s="113">
        <v>2018</v>
      </c>
      <c r="Y39" s="113">
        <v>297</v>
      </c>
      <c r="Z39" s="113">
        <v>0</v>
      </c>
      <c r="AA39" s="114" t="s">
        <v>168</v>
      </c>
      <c r="AB39" s="108">
        <v>87</v>
      </c>
      <c r="AC39" s="109" t="s">
        <v>204</v>
      </c>
      <c r="AD39" s="152" t="s">
        <v>286</v>
      </c>
      <c r="AE39" s="152" t="s">
        <v>204</v>
      </c>
      <c r="AF39" s="153">
        <f t="shared" si="1"/>
        <v>-21</v>
      </c>
      <c r="AG39" s="154">
        <f t="shared" si="2"/>
        <v>149.47</v>
      </c>
      <c r="AH39" s="155">
        <f t="shared" si="3"/>
        <v>-3138.87</v>
      </c>
      <c r="AI39" s="156"/>
    </row>
    <row r="40" spans="1:35" ht="15">
      <c r="A40" s="108">
        <v>2019</v>
      </c>
      <c r="B40" s="108">
        <v>15</v>
      </c>
      <c r="C40" s="109" t="s">
        <v>279</v>
      </c>
      <c r="D40" s="150" t="s">
        <v>287</v>
      </c>
      <c r="E40" s="109" t="s">
        <v>275</v>
      </c>
      <c r="F40" s="111" t="s">
        <v>288</v>
      </c>
      <c r="G40" s="112">
        <v>2135</v>
      </c>
      <c r="H40" s="112">
        <v>385</v>
      </c>
      <c r="I40" s="143" t="s">
        <v>256</v>
      </c>
      <c r="J40" s="112">
        <f t="shared" si="0"/>
        <v>2135</v>
      </c>
      <c r="K40" s="151" t="s">
        <v>289</v>
      </c>
      <c r="L40" s="108">
        <v>2019</v>
      </c>
      <c r="M40" s="108">
        <v>225</v>
      </c>
      <c r="N40" s="109" t="s">
        <v>282</v>
      </c>
      <c r="O40" s="111" t="s">
        <v>290</v>
      </c>
      <c r="P40" s="109" t="s">
        <v>291</v>
      </c>
      <c r="Q40" s="109" t="s">
        <v>292</v>
      </c>
      <c r="R40" s="108">
        <v>2</v>
      </c>
      <c r="S40" s="111" t="s">
        <v>129</v>
      </c>
      <c r="T40" s="108">
        <v>1010803</v>
      </c>
      <c r="U40" s="108">
        <v>800</v>
      </c>
      <c r="V40" s="108">
        <v>1043</v>
      </c>
      <c r="W40" s="108">
        <v>1</v>
      </c>
      <c r="X40" s="113">
        <v>2018</v>
      </c>
      <c r="Y40" s="113">
        <v>67</v>
      </c>
      <c r="Z40" s="113">
        <v>0</v>
      </c>
      <c r="AA40" s="114" t="s">
        <v>168</v>
      </c>
      <c r="AB40" s="108">
        <v>96</v>
      </c>
      <c r="AC40" s="109" t="s">
        <v>293</v>
      </c>
      <c r="AD40" s="152" t="s">
        <v>286</v>
      </c>
      <c r="AE40" s="152" t="s">
        <v>293</v>
      </c>
      <c r="AF40" s="153">
        <f t="shared" si="1"/>
        <v>-8</v>
      </c>
      <c r="AG40" s="154">
        <f t="shared" si="2"/>
        <v>2135</v>
      </c>
      <c r="AH40" s="155">
        <f t="shared" si="3"/>
        <v>-17080</v>
      </c>
      <c r="AI40" s="156"/>
    </row>
    <row r="41" spans="1:35" ht="15">
      <c r="A41" s="108">
        <v>2019</v>
      </c>
      <c r="B41" s="108">
        <v>16</v>
      </c>
      <c r="C41" s="109" t="s">
        <v>279</v>
      </c>
      <c r="D41" s="150" t="s">
        <v>294</v>
      </c>
      <c r="E41" s="109" t="s">
        <v>275</v>
      </c>
      <c r="F41" s="111" t="s">
        <v>295</v>
      </c>
      <c r="G41" s="112">
        <v>1255.44</v>
      </c>
      <c r="H41" s="112">
        <v>226.44</v>
      </c>
      <c r="I41" s="143" t="s">
        <v>125</v>
      </c>
      <c r="J41" s="112">
        <f t="shared" si="0"/>
        <v>1029</v>
      </c>
      <c r="K41" s="151" t="s">
        <v>143</v>
      </c>
      <c r="L41" s="108">
        <v>2019</v>
      </c>
      <c r="M41" s="108">
        <v>226</v>
      </c>
      <c r="N41" s="109" t="s">
        <v>282</v>
      </c>
      <c r="O41" s="111" t="s">
        <v>165</v>
      </c>
      <c r="P41" s="109" t="s">
        <v>166</v>
      </c>
      <c r="Q41" s="109" t="s">
        <v>126</v>
      </c>
      <c r="R41" s="108">
        <v>5</v>
      </c>
      <c r="S41" s="111" t="s">
        <v>167</v>
      </c>
      <c r="T41" s="108">
        <v>1040103</v>
      </c>
      <c r="U41" s="108">
        <v>1460</v>
      </c>
      <c r="V41" s="108">
        <v>1346</v>
      </c>
      <c r="W41" s="108">
        <v>2</v>
      </c>
      <c r="X41" s="113">
        <v>2018</v>
      </c>
      <c r="Y41" s="113">
        <v>160</v>
      </c>
      <c r="Z41" s="113">
        <v>0</v>
      </c>
      <c r="AA41" s="114" t="s">
        <v>168</v>
      </c>
      <c r="AB41" s="108">
        <v>91</v>
      </c>
      <c r="AC41" s="109" t="s">
        <v>204</v>
      </c>
      <c r="AD41" s="152" t="s">
        <v>286</v>
      </c>
      <c r="AE41" s="152" t="s">
        <v>204</v>
      </c>
      <c r="AF41" s="153">
        <f t="shared" si="1"/>
        <v>-21</v>
      </c>
      <c r="AG41" s="154">
        <f t="shared" si="2"/>
        <v>1029</v>
      </c>
      <c r="AH41" s="155">
        <f t="shared" si="3"/>
        <v>-21609</v>
      </c>
      <c r="AI41" s="156"/>
    </row>
    <row r="42" spans="1:35" ht="15">
      <c r="A42" s="108">
        <v>2019</v>
      </c>
      <c r="B42" s="108">
        <v>17</v>
      </c>
      <c r="C42" s="109" t="s">
        <v>279</v>
      </c>
      <c r="D42" s="150" t="s">
        <v>296</v>
      </c>
      <c r="E42" s="109" t="s">
        <v>275</v>
      </c>
      <c r="F42" s="111" t="s">
        <v>297</v>
      </c>
      <c r="G42" s="112">
        <v>1201.87</v>
      </c>
      <c r="H42" s="112">
        <v>216.87</v>
      </c>
      <c r="I42" s="143" t="s">
        <v>125</v>
      </c>
      <c r="J42" s="112">
        <f t="shared" si="0"/>
        <v>984.9999999999999</v>
      </c>
      <c r="K42" s="151" t="s">
        <v>143</v>
      </c>
      <c r="L42" s="108">
        <v>2019</v>
      </c>
      <c r="M42" s="108">
        <v>228</v>
      </c>
      <c r="N42" s="109" t="s">
        <v>282</v>
      </c>
      <c r="O42" s="111" t="s">
        <v>165</v>
      </c>
      <c r="P42" s="109" t="s">
        <v>166</v>
      </c>
      <c r="Q42" s="109" t="s">
        <v>126</v>
      </c>
      <c r="R42" s="108">
        <v>5</v>
      </c>
      <c r="S42" s="111" t="s">
        <v>167</v>
      </c>
      <c r="T42" s="108">
        <v>1040203</v>
      </c>
      <c r="U42" s="108">
        <v>1570</v>
      </c>
      <c r="V42" s="108">
        <v>1366</v>
      </c>
      <c r="W42" s="108">
        <v>2</v>
      </c>
      <c r="X42" s="113">
        <v>2018</v>
      </c>
      <c r="Y42" s="113">
        <v>161</v>
      </c>
      <c r="Z42" s="113">
        <v>0</v>
      </c>
      <c r="AA42" s="114" t="s">
        <v>168</v>
      </c>
      <c r="AB42" s="108">
        <v>92</v>
      </c>
      <c r="AC42" s="109" t="s">
        <v>204</v>
      </c>
      <c r="AD42" s="152" t="s">
        <v>286</v>
      </c>
      <c r="AE42" s="152" t="s">
        <v>204</v>
      </c>
      <c r="AF42" s="153">
        <f t="shared" si="1"/>
        <v>-21</v>
      </c>
      <c r="AG42" s="154">
        <f t="shared" si="2"/>
        <v>984.9999999999999</v>
      </c>
      <c r="AH42" s="155">
        <f t="shared" si="3"/>
        <v>-20684.999999999996</v>
      </c>
      <c r="AI42" s="156"/>
    </row>
    <row r="43" spans="1:35" ht="15">
      <c r="A43" s="108">
        <v>2019</v>
      </c>
      <c r="B43" s="108">
        <v>18</v>
      </c>
      <c r="C43" s="109" t="s">
        <v>279</v>
      </c>
      <c r="D43" s="150" t="s">
        <v>298</v>
      </c>
      <c r="E43" s="109" t="s">
        <v>275</v>
      </c>
      <c r="F43" s="111" t="s">
        <v>299</v>
      </c>
      <c r="G43" s="112">
        <v>1551.9</v>
      </c>
      <c r="H43" s="112">
        <v>279.9</v>
      </c>
      <c r="I43" s="143" t="s">
        <v>125</v>
      </c>
      <c r="J43" s="112">
        <f t="shared" si="0"/>
        <v>1272</v>
      </c>
      <c r="K43" s="151" t="s">
        <v>143</v>
      </c>
      <c r="L43" s="108">
        <v>2019</v>
      </c>
      <c r="M43" s="108">
        <v>227</v>
      </c>
      <c r="N43" s="109" t="s">
        <v>282</v>
      </c>
      <c r="O43" s="111" t="s">
        <v>165</v>
      </c>
      <c r="P43" s="109" t="s">
        <v>166</v>
      </c>
      <c r="Q43" s="109" t="s">
        <v>126</v>
      </c>
      <c r="R43" s="108">
        <v>2</v>
      </c>
      <c r="S43" s="111" t="s">
        <v>129</v>
      </c>
      <c r="T43" s="108">
        <v>1010803</v>
      </c>
      <c r="U43" s="108">
        <v>800</v>
      </c>
      <c r="V43" s="108">
        <v>1043</v>
      </c>
      <c r="W43" s="108">
        <v>1</v>
      </c>
      <c r="X43" s="113">
        <v>2018</v>
      </c>
      <c r="Y43" s="113">
        <v>159</v>
      </c>
      <c r="Z43" s="113">
        <v>0</v>
      </c>
      <c r="AA43" s="114" t="s">
        <v>168</v>
      </c>
      <c r="AB43" s="108">
        <v>90</v>
      </c>
      <c r="AC43" s="109" t="s">
        <v>204</v>
      </c>
      <c r="AD43" s="152" t="s">
        <v>286</v>
      </c>
      <c r="AE43" s="152" t="s">
        <v>204</v>
      </c>
      <c r="AF43" s="153">
        <f t="shared" si="1"/>
        <v>-21</v>
      </c>
      <c r="AG43" s="154">
        <f t="shared" si="2"/>
        <v>1272</v>
      </c>
      <c r="AH43" s="155">
        <f t="shared" si="3"/>
        <v>-26712</v>
      </c>
      <c r="AI43" s="156"/>
    </row>
    <row r="44" spans="1:35" ht="15">
      <c r="A44" s="108">
        <v>2019</v>
      </c>
      <c r="B44" s="108">
        <v>19</v>
      </c>
      <c r="C44" s="109" t="s">
        <v>279</v>
      </c>
      <c r="D44" s="150" t="s">
        <v>300</v>
      </c>
      <c r="E44" s="109" t="s">
        <v>275</v>
      </c>
      <c r="F44" s="111" t="s">
        <v>301</v>
      </c>
      <c r="G44" s="112">
        <v>27.57</v>
      </c>
      <c r="H44" s="112">
        <v>3.57</v>
      </c>
      <c r="I44" s="143" t="s">
        <v>125</v>
      </c>
      <c r="J44" s="112">
        <f t="shared" si="0"/>
        <v>24</v>
      </c>
      <c r="K44" s="151" t="s">
        <v>143</v>
      </c>
      <c r="L44" s="108">
        <v>2019</v>
      </c>
      <c r="M44" s="108">
        <v>229</v>
      </c>
      <c r="N44" s="109" t="s">
        <v>282</v>
      </c>
      <c r="O44" s="111" t="s">
        <v>165</v>
      </c>
      <c r="P44" s="109" t="s">
        <v>166</v>
      </c>
      <c r="Q44" s="109" t="s">
        <v>126</v>
      </c>
      <c r="R44" s="108">
        <v>9</v>
      </c>
      <c r="S44" s="111" t="s">
        <v>175</v>
      </c>
      <c r="T44" s="108">
        <v>1060203</v>
      </c>
      <c r="U44" s="108">
        <v>2340</v>
      </c>
      <c r="V44" s="108">
        <v>1830</v>
      </c>
      <c r="W44" s="108">
        <v>2</v>
      </c>
      <c r="X44" s="113">
        <v>2018</v>
      </c>
      <c r="Y44" s="113">
        <v>163</v>
      </c>
      <c r="Z44" s="113">
        <v>0</v>
      </c>
      <c r="AA44" s="114" t="s">
        <v>168</v>
      </c>
      <c r="AB44" s="108">
        <v>93</v>
      </c>
      <c r="AC44" s="109" t="s">
        <v>204</v>
      </c>
      <c r="AD44" s="152" t="s">
        <v>286</v>
      </c>
      <c r="AE44" s="152" t="s">
        <v>204</v>
      </c>
      <c r="AF44" s="153">
        <f t="shared" si="1"/>
        <v>-21</v>
      </c>
      <c r="AG44" s="154">
        <f t="shared" si="2"/>
        <v>24</v>
      </c>
      <c r="AH44" s="155">
        <f t="shared" si="3"/>
        <v>-504</v>
      </c>
      <c r="AI44" s="156"/>
    </row>
    <row r="45" spans="1:35" ht="15">
      <c r="A45" s="108">
        <v>2019</v>
      </c>
      <c r="B45" s="108">
        <v>20</v>
      </c>
      <c r="C45" s="109" t="s">
        <v>279</v>
      </c>
      <c r="D45" s="150" t="s">
        <v>302</v>
      </c>
      <c r="E45" s="109" t="s">
        <v>196</v>
      </c>
      <c r="F45" s="111" t="s">
        <v>303</v>
      </c>
      <c r="G45" s="112">
        <v>1617.88</v>
      </c>
      <c r="H45" s="112">
        <v>147.08</v>
      </c>
      <c r="I45" s="143" t="s">
        <v>125</v>
      </c>
      <c r="J45" s="112">
        <f t="shared" si="0"/>
        <v>1470.8000000000002</v>
      </c>
      <c r="K45" s="151" t="s">
        <v>126</v>
      </c>
      <c r="L45" s="108">
        <v>2019</v>
      </c>
      <c r="M45" s="108">
        <v>255</v>
      </c>
      <c r="N45" s="109" t="s">
        <v>279</v>
      </c>
      <c r="O45" s="111" t="s">
        <v>215</v>
      </c>
      <c r="P45" s="109" t="s">
        <v>216</v>
      </c>
      <c r="Q45" s="109" t="s">
        <v>216</v>
      </c>
      <c r="R45" s="108">
        <v>2</v>
      </c>
      <c r="S45" s="111" t="s">
        <v>129</v>
      </c>
      <c r="T45" s="108">
        <v>1090503</v>
      </c>
      <c r="U45" s="108">
        <v>3550</v>
      </c>
      <c r="V45" s="108">
        <v>1738</v>
      </c>
      <c r="W45" s="108">
        <v>99</v>
      </c>
      <c r="X45" s="113">
        <v>2018</v>
      </c>
      <c r="Y45" s="113">
        <v>141</v>
      </c>
      <c r="Z45" s="113">
        <v>0</v>
      </c>
      <c r="AA45" s="114" t="s">
        <v>168</v>
      </c>
      <c r="AB45" s="108">
        <v>88</v>
      </c>
      <c r="AC45" s="109" t="s">
        <v>204</v>
      </c>
      <c r="AD45" s="152" t="s">
        <v>304</v>
      </c>
      <c r="AE45" s="152" t="s">
        <v>204</v>
      </c>
      <c r="AF45" s="153">
        <f t="shared" si="1"/>
        <v>-23</v>
      </c>
      <c r="AG45" s="154">
        <f t="shared" si="2"/>
        <v>1470.8000000000002</v>
      </c>
      <c r="AH45" s="155">
        <f t="shared" si="3"/>
        <v>-33828.4</v>
      </c>
      <c r="AI45" s="156"/>
    </row>
    <row r="46" spans="1:35" ht="15">
      <c r="A46" s="108">
        <v>2019</v>
      </c>
      <c r="B46" s="108">
        <v>21</v>
      </c>
      <c r="C46" s="109" t="s">
        <v>204</v>
      </c>
      <c r="D46" s="150" t="s">
        <v>305</v>
      </c>
      <c r="E46" s="109" t="s">
        <v>306</v>
      </c>
      <c r="F46" s="111" t="s">
        <v>307</v>
      </c>
      <c r="G46" s="112">
        <v>741.15</v>
      </c>
      <c r="H46" s="112">
        <v>133.65</v>
      </c>
      <c r="I46" s="143" t="s">
        <v>125</v>
      </c>
      <c r="J46" s="112">
        <f t="shared" si="0"/>
        <v>607.5</v>
      </c>
      <c r="K46" s="151" t="s">
        <v>126</v>
      </c>
      <c r="L46" s="108">
        <v>2019</v>
      </c>
      <c r="M46" s="108">
        <v>303</v>
      </c>
      <c r="N46" s="109" t="s">
        <v>308</v>
      </c>
      <c r="O46" s="111" t="s">
        <v>309</v>
      </c>
      <c r="P46" s="109" t="s">
        <v>310</v>
      </c>
      <c r="Q46" s="109" t="s">
        <v>126</v>
      </c>
      <c r="R46" s="108">
        <v>2</v>
      </c>
      <c r="S46" s="111" t="s">
        <v>129</v>
      </c>
      <c r="T46" s="108">
        <v>1010803</v>
      </c>
      <c r="U46" s="108">
        <v>800</v>
      </c>
      <c r="V46" s="108">
        <v>1043</v>
      </c>
      <c r="W46" s="108">
        <v>1</v>
      </c>
      <c r="X46" s="113">
        <v>2018</v>
      </c>
      <c r="Y46" s="113">
        <v>11</v>
      </c>
      <c r="Z46" s="113">
        <v>0</v>
      </c>
      <c r="AA46" s="114" t="s">
        <v>204</v>
      </c>
      <c r="AB46" s="108">
        <v>89</v>
      </c>
      <c r="AC46" s="109" t="s">
        <v>204</v>
      </c>
      <c r="AD46" s="152" t="s">
        <v>311</v>
      </c>
      <c r="AE46" s="152" t="s">
        <v>204</v>
      </c>
      <c r="AF46" s="153">
        <f t="shared" si="1"/>
        <v>-27</v>
      </c>
      <c r="AG46" s="154">
        <f t="shared" si="2"/>
        <v>607.5</v>
      </c>
      <c r="AH46" s="155">
        <f t="shared" si="3"/>
        <v>-16402.5</v>
      </c>
      <c r="AI46" s="156"/>
    </row>
    <row r="47" spans="1:35" ht="15">
      <c r="A47" s="108">
        <v>2019</v>
      </c>
      <c r="B47" s="108">
        <v>22</v>
      </c>
      <c r="C47" s="109" t="s">
        <v>312</v>
      </c>
      <c r="D47" s="150" t="s">
        <v>313</v>
      </c>
      <c r="E47" s="109" t="s">
        <v>204</v>
      </c>
      <c r="F47" s="111" t="s">
        <v>314</v>
      </c>
      <c r="G47" s="112">
        <v>1205.36</v>
      </c>
      <c r="H47" s="112">
        <v>217.36</v>
      </c>
      <c r="I47" s="143" t="s">
        <v>125</v>
      </c>
      <c r="J47" s="112">
        <f t="shared" si="0"/>
        <v>987.9999999999999</v>
      </c>
      <c r="K47" s="151" t="s">
        <v>315</v>
      </c>
      <c r="L47" s="108">
        <v>2019</v>
      </c>
      <c r="M47" s="108">
        <v>347</v>
      </c>
      <c r="N47" s="109" t="s">
        <v>316</v>
      </c>
      <c r="O47" s="111" t="s">
        <v>317</v>
      </c>
      <c r="P47" s="109" t="s">
        <v>318</v>
      </c>
      <c r="Q47" s="109" t="s">
        <v>319</v>
      </c>
      <c r="R47" s="108">
        <v>1</v>
      </c>
      <c r="S47" s="111" t="s">
        <v>139</v>
      </c>
      <c r="T47" s="108">
        <v>1010803</v>
      </c>
      <c r="U47" s="108">
        <v>800</v>
      </c>
      <c r="V47" s="108">
        <v>1058</v>
      </c>
      <c r="W47" s="108">
        <v>99</v>
      </c>
      <c r="X47" s="113">
        <v>2019</v>
      </c>
      <c r="Y47" s="113">
        <v>66</v>
      </c>
      <c r="Z47" s="113">
        <v>0</v>
      </c>
      <c r="AA47" s="114" t="s">
        <v>224</v>
      </c>
      <c r="AB47" s="108">
        <v>99</v>
      </c>
      <c r="AC47" s="109" t="s">
        <v>293</v>
      </c>
      <c r="AD47" s="152" t="s">
        <v>320</v>
      </c>
      <c r="AE47" s="152" t="s">
        <v>293</v>
      </c>
      <c r="AF47" s="153">
        <f t="shared" si="1"/>
        <v>-18</v>
      </c>
      <c r="AG47" s="154">
        <f t="shared" si="2"/>
        <v>987.9999999999999</v>
      </c>
      <c r="AH47" s="155">
        <f t="shared" si="3"/>
        <v>-17783.999999999996</v>
      </c>
      <c r="AI47" s="156"/>
    </row>
    <row r="48" spans="1:35" ht="15">
      <c r="A48" s="108">
        <v>2019</v>
      </c>
      <c r="B48" s="108">
        <v>23</v>
      </c>
      <c r="C48" s="109" t="s">
        <v>312</v>
      </c>
      <c r="D48" s="150" t="s">
        <v>321</v>
      </c>
      <c r="E48" s="109" t="s">
        <v>197</v>
      </c>
      <c r="F48" s="111" t="s">
        <v>322</v>
      </c>
      <c r="G48" s="112">
        <v>17.69</v>
      </c>
      <c r="H48" s="112">
        <v>3.19</v>
      </c>
      <c r="I48" s="143" t="s">
        <v>125</v>
      </c>
      <c r="J48" s="112">
        <f t="shared" si="0"/>
        <v>14.500000000000002</v>
      </c>
      <c r="K48" s="151" t="s">
        <v>126</v>
      </c>
      <c r="L48" s="108">
        <v>2019</v>
      </c>
      <c r="M48" s="108">
        <v>386</v>
      </c>
      <c r="N48" s="109" t="s">
        <v>312</v>
      </c>
      <c r="O48" s="111" t="s">
        <v>323</v>
      </c>
      <c r="P48" s="109" t="s">
        <v>324</v>
      </c>
      <c r="Q48" s="109" t="s">
        <v>324</v>
      </c>
      <c r="R48" s="108">
        <v>2</v>
      </c>
      <c r="S48" s="111" t="s">
        <v>129</v>
      </c>
      <c r="T48" s="108">
        <v>1010803</v>
      </c>
      <c r="U48" s="108">
        <v>800</v>
      </c>
      <c r="V48" s="108">
        <v>1043</v>
      </c>
      <c r="W48" s="108">
        <v>1</v>
      </c>
      <c r="X48" s="113">
        <v>2019</v>
      </c>
      <c r="Y48" s="113">
        <v>49</v>
      </c>
      <c r="Z48" s="113">
        <v>0</v>
      </c>
      <c r="AA48" s="114" t="s">
        <v>224</v>
      </c>
      <c r="AB48" s="108">
        <v>98</v>
      </c>
      <c r="AC48" s="109" t="s">
        <v>293</v>
      </c>
      <c r="AD48" s="152" t="s">
        <v>325</v>
      </c>
      <c r="AE48" s="152" t="s">
        <v>293</v>
      </c>
      <c r="AF48" s="153">
        <f t="shared" si="1"/>
        <v>-20</v>
      </c>
      <c r="AG48" s="154">
        <f t="shared" si="2"/>
        <v>14.500000000000002</v>
      </c>
      <c r="AH48" s="155">
        <f t="shared" si="3"/>
        <v>-290.00000000000006</v>
      </c>
      <c r="AI48" s="156"/>
    </row>
    <row r="49" spans="1:35" ht="15">
      <c r="A49" s="108">
        <v>2019</v>
      </c>
      <c r="B49" s="108">
        <v>24</v>
      </c>
      <c r="C49" s="109" t="s">
        <v>312</v>
      </c>
      <c r="D49" s="150" t="s">
        <v>326</v>
      </c>
      <c r="E49" s="109" t="s">
        <v>306</v>
      </c>
      <c r="F49" s="111" t="s">
        <v>327</v>
      </c>
      <c r="G49" s="112">
        <v>2309.22</v>
      </c>
      <c r="H49" s="112">
        <v>416.42</v>
      </c>
      <c r="I49" s="143" t="s">
        <v>125</v>
      </c>
      <c r="J49" s="112">
        <f t="shared" si="0"/>
        <v>1892.7999999999997</v>
      </c>
      <c r="K49" s="151" t="s">
        <v>328</v>
      </c>
      <c r="L49" s="108">
        <v>2019</v>
      </c>
      <c r="M49" s="108">
        <v>330</v>
      </c>
      <c r="N49" s="109" t="s">
        <v>204</v>
      </c>
      <c r="O49" s="111" t="s">
        <v>329</v>
      </c>
      <c r="P49" s="109" t="s">
        <v>126</v>
      </c>
      <c r="Q49" s="109" t="s">
        <v>330</v>
      </c>
      <c r="R49" s="108">
        <v>5</v>
      </c>
      <c r="S49" s="111" t="s">
        <v>167</v>
      </c>
      <c r="T49" s="108">
        <v>2040101</v>
      </c>
      <c r="U49" s="108">
        <v>7030</v>
      </c>
      <c r="V49" s="108">
        <v>7030</v>
      </c>
      <c r="W49" s="108">
        <v>99</v>
      </c>
      <c r="X49" s="113">
        <v>2019</v>
      </c>
      <c r="Y49" s="113">
        <v>92</v>
      </c>
      <c r="Z49" s="113">
        <v>0</v>
      </c>
      <c r="AA49" s="114" t="s">
        <v>224</v>
      </c>
      <c r="AB49" s="108">
        <v>109</v>
      </c>
      <c r="AC49" s="109" t="s">
        <v>188</v>
      </c>
      <c r="AD49" s="152" t="s">
        <v>331</v>
      </c>
      <c r="AE49" s="152" t="s">
        <v>188</v>
      </c>
      <c r="AF49" s="153">
        <f t="shared" si="1"/>
        <v>-16</v>
      </c>
      <c r="AG49" s="154">
        <f t="shared" si="2"/>
        <v>1892.7999999999997</v>
      </c>
      <c r="AH49" s="155">
        <f t="shared" si="3"/>
        <v>-30284.799999999996</v>
      </c>
      <c r="AI49" s="156"/>
    </row>
    <row r="50" spans="1:35" ht="15">
      <c r="A50" s="108">
        <v>2019</v>
      </c>
      <c r="B50" s="108">
        <v>25</v>
      </c>
      <c r="C50" s="109" t="s">
        <v>312</v>
      </c>
      <c r="D50" s="150" t="s">
        <v>332</v>
      </c>
      <c r="E50" s="109" t="s">
        <v>306</v>
      </c>
      <c r="F50" s="111" t="s">
        <v>333</v>
      </c>
      <c r="G50" s="112">
        <v>201.3</v>
      </c>
      <c r="H50" s="112">
        <v>36.3</v>
      </c>
      <c r="I50" s="143" t="s">
        <v>125</v>
      </c>
      <c r="J50" s="112">
        <f t="shared" si="0"/>
        <v>165</v>
      </c>
      <c r="K50" s="151" t="s">
        <v>334</v>
      </c>
      <c r="L50" s="108">
        <v>2019</v>
      </c>
      <c r="M50" s="108">
        <v>329</v>
      </c>
      <c r="N50" s="109" t="s">
        <v>204</v>
      </c>
      <c r="O50" s="111" t="s">
        <v>335</v>
      </c>
      <c r="P50" s="109" t="s">
        <v>336</v>
      </c>
      <c r="Q50" s="109" t="s">
        <v>336</v>
      </c>
      <c r="R50" s="108">
        <v>5</v>
      </c>
      <c r="S50" s="111" t="s">
        <v>167</v>
      </c>
      <c r="T50" s="108">
        <v>1040203</v>
      </c>
      <c r="U50" s="108">
        <v>1570</v>
      </c>
      <c r="V50" s="108">
        <v>1366</v>
      </c>
      <c r="W50" s="108">
        <v>2</v>
      </c>
      <c r="X50" s="113">
        <v>2019</v>
      </c>
      <c r="Y50" s="113">
        <v>10</v>
      </c>
      <c r="Z50" s="113">
        <v>0</v>
      </c>
      <c r="AA50" s="114" t="s">
        <v>224</v>
      </c>
      <c r="AB50" s="108">
        <v>102</v>
      </c>
      <c r="AC50" s="109" t="s">
        <v>293</v>
      </c>
      <c r="AD50" s="152" t="s">
        <v>331</v>
      </c>
      <c r="AE50" s="152" t="s">
        <v>293</v>
      </c>
      <c r="AF50" s="153">
        <f t="shared" si="1"/>
        <v>-17</v>
      </c>
      <c r="AG50" s="154">
        <f t="shared" si="2"/>
        <v>165</v>
      </c>
      <c r="AH50" s="155">
        <f t="shared" si="3"/>
        <v>-2805</v>
      </c>
      <c r="AI50" s="156"/>
    </row>
    <row r="51" spans="1:35" ht="15">
      <c r="A51" s="108">
        <v>2019</v>
      </c>
      <c r="B51" s="108">
        <v>26</v>
      </c>
      <c r="C51" s="109" t="s">
        <v>312</v>
      </c>
      <c r="D51" s="150" t="s">
        <v>337</v>
      </c>
      <c r="E51" s="109" t="s">
        <v>197</v>
      </c>
      <c r="F51" s="111" t="s">
        <v>338</v>
      </c>
      <c r="G51" s="112">
        <v>4355.4</v>
      </c>
      <c r="H51" s="112">
        <v>785.4</v>
      </c>
      <c r="I51" s="143" t="s">
        <v>256</v>
      </c>
      <c r="J51" s="112">
        <f t="shared" si="0"/>
        <v>4355.4</v>
      </c>
      <c r="K51" s="151" t="s">
        <v>339</v>
      </c>
      <c r="L51" s="108">
        <v>2019</v>
      </c>
      <c r="M51" s="108">
        <v>385</v>
      </c>
      <c r="N51" s="109" t="s">
        <v>312</v>
      </c>
      <c r="O51" s="111" t="s">
        <v>340</v>
      </c>
      <c r="P51" s="109" t="s">
        <v>341</v>
      </c>
      <c r="Q51" s="109" t="s">
        <v>126</v>
      </c>
      <c r="R51" s="108">
        <v>8</v>
      </c>
      <c r="S51" s="111" t="s">
        <v>146</v>
      </c>
      <c r="T51" s="108">
        <v>2040101</v>
      </c>
      <c r="U51" s="108">
        <v>7030</v>
      </c>
      <c r="V51" s="108">
        <v>7230</v>
      </c>
      <c r="W51" s="108">
        <v>99</v>
      </c>
      <c r="X51" s="113">
        <v>2019</v>
      </c>
      <c r="Y51" s="113">
        <v>89</v>
      </c>
      <c r="Z51" s="113">
        <v>0</v>
      </c>
      <c r="AA51" s="114" t="s">
        <v>224</v>
      </c>
      <c r="AB51" s="108">
        <v>108</v>
      </c>
      <c r="AC51" s="109" t="s">
        <v>188</v>
      </c>
      <c r="AD51" s="152" t="s">
        <v>325</v>
      </c>
      <c r="AE51" s="152" t="s">
        <v>188</v>
      </c>
      <c r="AF51" s="153">
        <f t="shared" si="1"/>
        <v>-19</v>
      </c>
      <c r="AG51" s="154">
        <f t="shared" si="2"/>
        <v>4355.4</v>
      </c>
      <c r="AH51" s="155">
        <f t="shared" si="3"/>
        <v>-82752.59999999999</v>
      </c>
      <c r="AI51" s="156"/>
    </row>
    <row r="52" spans="1:35" ht="15">
      <c r="A52" s="108">
        <v>2019</v>
      </c>
      <c r="B52" s="108">
        <v>27</v>
      </c>
      <c r="C52" s="109" t="s">
        <v>342</v>
      </c>
      <c r="D52" s="150" t="s">
        <v>343</v>
      </c>
      <c r="E52" s="109" t="s">
        <v>342</v>
      </c>
      <c r="F52" s="111" t="s">
        <v>344</v>
      </c>
      <c r="G52" s="112">
        <v>675.5</v>
      </c>
      <c r="H52" s="112">
        <v>61.41</v>
      </c>
      <c r="I52" s="143" t="s">
        <v>125</v>
      </c>
      <c r="J52" s="112">
        <f t="shared" si="0"/>
        <v>614.09</v>
      </c>
      <c r="K52" s="151" t="s">
        <v>126</v>
      </c>
      <c r="L52" s="108">
        <v>2019</v>
      </c>
      <c r="M52" s="108">
        <v>402</v>
      </c>
      <c r="N52" s="109" t="s">
        <v>342</v>
      </c>
      <c r="O52" s="111" t="s">
        <v>215</v>
      </c>
      <c r="P52" s="109" t="s">
        <v>216</v>
      </c>
      <c r="Q52" s="109" t="s">
        <v>216</v>
      </c>
      <c r="R52" s="108">
        <v>8</v>
      </c>
      <c r="S52" s="111" t="s">
        <v>146</v>
      </c>
      <c r="T52" s="108">
        <v>1090503</v>
      </c>
      <c r="U52" s="108">
        <v>3550</v>
      </c>
      <c r="V52" s="108">
        <v>1738</v>
      </c>
      <c r="W52" s="108">
        <v>99</v>
      </c>
      <c r="X52" s="113">
        <v>2019</v>
      </c>
      <c r="Y52" s="113">
        <v>76</v>
      </c>
      <c r="Z52" s="113">
        <v>0</v>
      </c>
      <c r="AA52" s="114" t="s">
        <v>224</v>
      </c>
      <c r="AB52" s="108">
        <v>97</v>
      </c>
      <c r="AC52" s="109" t="s">
        <v>293</v>
      </c>
      <c r="AD52" s="152" t="s">
        <v>345</v>
      </c>
      <c r="AE52" s="152" t="s">
        <v>293</v>
      </c>
      <c r="AF52" s="153">
        <f t="shared" si="1"/>
        <v>-21</v>
      </c>
      <c r="AG52" s="154">
        <f t="shared" si="2"/>
        <v>614.09</v>
      </c>
      <c r="AH52" s="155">
        <f t="shared" si="3"/>
        <v>-12895.890000000001</v>
      </c>
      <c r="AI52" s="156"/>
    </row>
    <row r="53" spans="1:35" ht="15">
      <c r="A53" s="108">
        <v>2019</v>
      </c>
      <c r="B53" s="108">
        <v>28</v>
      </c>
      <c r="C53" s="109" t="s">
        <v>342</v>
      </c>
      <c r="D53" s="150" t="s">
        <v>346</v>
      </c>
      <c r="E53" s="109" t="s">
        <v>342</v>
      </c>
      <c r="F53" s="111" t="s">
        <v>347</v>
      </c>
      <c r="G53" s="112">
        <v>119.9</v>
      </c>
      <c r="H53" s="112">
        <v>10.9</v>
      </c>
      <c r="I53" s="143" t="s">
        <v>125</v>
      </c>
      <c r="J53" s="112">
        <f t="shared" si="0"/>
        <v>109</v>
      </c>
      <c r="K53" s="151" t="s">
        <v>126</v>
      </c>
      <c r="L53" s="108">
        <v>2019</v>
      </c>
      <c r="M53" s="108">
        <v>400</v>
      </c>
      <c r="N53" s="109" t="s">
        <v>342</v>
      </c>
      <c r="O53" s="111" t="s">
        <v>215</v>
      </c>
      <c r="P53" s="109" t="s">
        <v>216</v>
      </c>
      <c r="Q53" s="109" t="s">
        <v>216</v>
      </c>
      <c r="R53" s="108">
        <v>8</v>
      </c>
      <c r="S53" s="111" t="s">
        <v>146</v>
      </c>
      <c r="T53" s="108">
        <v>1090503</v>
      </c>
      <c r="U53" s="108">
        <v>3550</v>
      </c>
      <c r="V53" s="108">
        <v>1738</v>
      </c>
      <c r="W53" s="108">
        <v>99</v>
      </c>
      <c r="X53" s="113">
        <v>2019</v>
      </c>
      <c r="Y53" s="113">
        <v>76</v>
      </c>
      <c r="Z53" s="113">
        <v>0</v>
      </c>
      <c r="AA53" s="114" t="s">
        <v>224</v>
      </c>
      <c r="AB53" s="108">
        <v>97</v>
      </c>
      <c r="AC53" s="109" t="s">
        <v>293</v>
      </c>
      <c r="AD53" s="152" t="s">
        <v>345</v>
      </c>
      <c r="AE53" s="152" t="s">
        <v>293</v>
      </c>
      <c r="AF53" s="153">
        <f t="shared" si="1"/>
        <v>-21</v>
      </c>
      <c r="AG53" s="154">
        <f t="shared" si="2"/>
        <v>109</v>
      </c>
      <c r="AH53" s="155">
        <f t="shared" si="3"/>
        <v>-2289</v>
      </c>
      <c r="AI53" s="156"/>
    </row>
    <row r="54" spans="1:35" ht="15">
      <c r="A54" s="108">
        <v>2019</v>
      </c>
      <c r="B54" s="108">
        <v>29</v>
      </c>
      <c r="C54" s="109" t="s">
        <v>224</v>
      </c>
      <c r="D54" s="150" t="s">
        <v>348</v>
      </c>
      <c r="E54" s="109" t="s">
        <v>306</v>
      </c>
      <c r="F54" s="111" t="s">
        <v>349</v>
      </c>
      <c r="G54" s="112">
        <v>1195.6</v>
      </c>
      <c r="H54" s="112">
        <v>215.6</v>
      </c>
      <c r="I54" s="143" t="s">
        <v>125</v>
      </c>
      <c r="J54" s="112">
        <f t="shared" si="0"/>
        <v>979.9999999999999</v>
      </c>
      <c r="K54" s="151" t="s">
        <v>350</v>
      </c>
      <c r="L54" s="108">
        <v>2019</v>
      </c>
      <c r="M54" s="108">
        <v>371</v>
      </c>
      <c r="N54" s="109" t="s">
        <v>197</v>
      </c>
      <c r="O54" s="111" t="s">
        <v>351</v>
      </c>
      <c r="P54" s="109" t="s">
        <v>352</v>
      </c>
      <c r="Q54" s="109" t="s">
        <v>352</v>
      </c>
      <c r="R54" s="108">
        <v>2</v>
      </c>
      <c r="S54" s="111" t="s">
        <v>129</v>
      </c>
      <c r="T54" s="108">
        <v>1010803</v>
      </c>
      <c r="U54" s="108">
        <v>800</v>
      </c>
      <c r="V54" s="108">
        <v>1043</v>
      </c>
      <c r="W54" s="108">
        <v>1</v>
      </c>
      <c r="X54" s="113">
        <v>2019</v>
      </c>
      <c r="Y54" s="113">
        <v>86</v>
      </c>
      <c r="Z54" s="113">
        <v>0</v>
      </c>
      <c r="AA54" s="114" t="s">
        <v>224</v>
      </c>
      <c r="AB54" s="108">
        <v>105</v>
      </c>
      <c r="AC54" s="109" t="s">
        <v>293</v>
      </c>
      <c r="AD54" s="152" t="s">
        <v>353</v>
      </c>
      <c r="AE54" s="152" t="s">
        <v>293</v>
      </c>
      <c r="AF54" s="153">
        <f t="shared" si="1"/>
        <v>-19</v>
      </c>
      <c r="AG54" s="154">
        <f t="shared" si="2"/>
        <v>979.9999999999999</v>
      </c>
      <c r="AH54" s="155">
        <f t="shared" si="3"/>
        <v>-18619.999999999996</v>
      </c>
      <c r="AI54" s="156"/>
    </row>
    <row r="55" spans="1:35" ht="15">
      <c r="A55" s="108">
        <v>2019</v>
      </c>
      <c r="B55" s="108">
        <v>30</v>
      </c>
      <c r="C55" s="109" t="s">
        <v>224</v>
      </c>
      <c r="D55" s="150" t="s">
        <v>354</v>
      </c>
      <c r="E55" s="109" t="s">
        <v>306</v>
      </c>
      <c r="F55" s="111" t="s">
        <v>355</v>
      </c>
      <c r="G55" s="112">
        <v>327.26</v>
      </c>
      <c r="H55" s="112">
        <v>0</v>
      </c>
      <c r="I55" s="143" t="s">
        <v>125</v>
      </c>
      <c r="J55" s="112">
        <f t="shared" si="0"/>
        <v>327.26</v>
      </c>
      <c r="K55" s="151" t="s">
        <v>350</v>
      </c>
      <c r="L55" s="108">
        <v>2019</v>
      </c>
      <c r="M55" s="108">
        <v>372</v>
      </c>
      <c r="N55" s="109" t="s">
        <v>197</v>
      </c>
      <c r="O55" s="111" t="s">
        <v>351</v>
      </c>
      <c r="P55" s="109" t="s">
        <v>352</v>
      </c>
      <c r="Q55" s="109" t="s">
        <v>352</v>
      </c>
      <c r="R55" s="108" t="s">
        <v>356</v>
      </c>
      <c r="S55" s="111" t="s">
        <v>356</v>
      </c>
      <c r="T55" s="108">
        <v>1010803</v>
      </c>
      <c r="U55" s="108">
        <v>800</v>
      </c>
      <c r="V55" s="108">
        <v>1043</v>
      </c>
      <c r="W55" s="108">
        <v>1</v>
      </c>
      <c r="X55" s="113">
        <v>2019</v>
      </c>
      <c r="Y55" s="113">
        <v>86</v>
      </c>
      <c r="Z55" s="113">
        <v>0</v>
      </c>
      <c r="AA55" s="114" t="s">
        <v>224</v>
      </c>
      <c r="AB55" s="108">
        <v>105</v>
      </c>
      <c r="AC55" s="109" t="s">
        <v>293</v>
      </c>
      <c r="AD55" s="152" t="s">
        <v>353</v>
      </c>
      <c r="AE55" s="152" t="s">
        <v>293</v>
      </c>
      <c r="AF55" s="153">
        <f t="shared" si="1"/>
        <v>-19</v>
      </c>
      <c r="AG55" s="154">
        <f t="shared" si="2"/>
        <v>327.26</v>
      </c>
      <c r="AH55" s="155">
        <f t="shared" si="3"/>
        <v>-6217.94</v>
      </c>
      <c r="AI55" s="156"/>
    </row>
    <row r="56" spans="1:35" ht="15">
      <c r="A56" s="108">
        <v>2019</v>
      </c>
      <c r="B56" s="108">
        <v>30</v>
      </c>
      <c r="C56" s="109" t="s">
        <v>224</v>
      </c>
      <c r="D56" s="150" t="s">
        <v>354</v>
      </c>
      <c r="E56" s="109" t="s">
        <v>306</v>
      </c>
      <c r="F56" s="111" t="s">
        <v>355</v>
      </c>
      <c r="G56" s="112">
        <v>343.74</v>
      </c>
      <c r="H56" s="112">
        <v>121</v>
      </c>
      <c r="I56" s="143" t="s">
        <v>125</v>
      </c>
      <c r="J56" s="112">
        <f t="shared" si="0"/>
        <v>222.74</v>
      </c>
      <c r="K56" s="151" t="s">
        <v>357</v>
      </c>
      <c r="L56" s="108">
        <v>2019</v>
      </c>
      <c r="M56" s="108">
        <v>372</v>
      </c>
      <c r="N56" s="109" t="s">
        <v>197</v>
      </c>
      <c r="O56" s="111" t="s">
        <v>351</v>
      </c>
      <c r="P56" s="109" t="s">
        <v>352</v>
      </c>
      <c r="Q56" s="109" t="s">
        <v>352</v>
      </c>
      <c r="R56" s="108">
        <v>2</v>
      </c>
      <c r="S56" s="111" t="s">
        <v>129</v>
      </c>
      <c r="T56" s="108">
        <v>1010802</v>
      </c>
      <c r="U56" s="108">
        <v>790</v>
      </c>
      <c r="V56" s="108">
        <v>1043</v>
      </c>
      <c r="W56" s="108">
        <v>99</v>
      </c>
      <c r="X56" s="113">
        <v>2017</v>
      </c>
      <c r="Y56" s="113">
        <v>342</v>
      </c>
      <c r="Z56" s="113">
        <v>0</v>
      </c>
      <c r="AA56" s="114" t="s">
        <v>224</v>
      </c>
      <c r="AB56" s="108">
        <v>103</v>
      </c>
      <c r="AC56" s="109" t="s">
        <v>293</v>
      </c>
      <c r="AD56" s="152" t="s">
        <v>353</v>
      </c>
      <c r="AE56" s="152" t="s">
        <v>293</v>
      </c>
      <c r="AF56" s="153">
        <f t="shared" si="1"/>
        <v>-19</v>
      </c>
      <c r="AG56" s="154">
        <f t="shared" si="2"/>
        <v>222.74</v>
      </c>
      <c r="AH56" s="155">
        <f t="shared" si="3"/>
        <v>-4232.06</v>
      </c>
      <c r="AI56" s="156"/>
    </row>
    <row r="57" spans="1:35" ht="15">
      <c r="A57" s="108">
        <v>2019</v>
      </c>
      <c r="B57" s="108">
        <v>31</v>
      </c>
      <c r="C57" s="109" t="s">
        <v>224</v>
      </c>
      <c r="D57" s="150" t="s">
        <v>358</v>
      </c>
      <c r="E57" s="109" t="s">
        <v>306</v>
      </c>
      <c r="F57" s="111" t="s">
        <v>359</v>
      </c>
      <c r="G57" s="112">
        <v>488</v>
      </c>
      <c r="H57" s="112">
        <v>88</v>
      </c>
      <c r="I57" s="143" t="s">
        <v>125</v>
      </c>
      <c r="J57" s="112">
        <f t="shared" si="0"/>
        <v>400</v>
      </c>
      <c r="K57" s="151" t="s">
        <v>350</v>
      </c>
      <c r="L57" s="108">
        <v>2019</v>
      </c>
      <c r="M57" s="108">
        <v>369</v>
      </c>
      <c r="N57" s="109" t="s">
        <v>197</v>
      </c>
      <c r="O57" s="111" t="s">
        <v>351</v>
      </c>
      <c r="P57" s="109" t="s">
        <v>352</v>
      </c>
      <c r="Q57" s="109" t="s">
        <v>352</v>
      </c>
      <c r="R57" s="108">
        <v>2</v>
      </c>
      <c r="S57" s="111" t="s">
        <v>129</v>
      </c>
      <c r="T57" s="108">
        <v>1010803</v>
      </c>
      <c r="U57" s="108">
        <v>800</v>
      </c>
      <c r="V57" s="108">
        <v>1043</v>
      </c>
      <c r="W57" s="108">
        <v>1</v>
      </c>
      <c r="X57" s="113">
        <v>2019</v>
      </c>
      <c r="Y57" s="113">
        <v>86</v>
      </c>
      <c r="Z57" s="113">
        <v>0</v>
      </c>
      <c r="AA57" s="114" t="s">
        <v>224</v>
      </c>
      <c r="AB57" s="108">
        <v>105</v>
      </c>
      <c r="AC57" s="109" t="s">
        <v>293</v>
      </c>
      <c r="AD57" s="152" t="s">
        <v>353</v>
      </c>
      <c r="AE57" s="152" t="s">
        <v>293</v>
      </c>
      <c r="AF57" s="153">
        <f t="shared" si="1"/>
        <v>-19</v>
      </c>
      <c r="AG57" s="154">
        <f t="shared" si="2"/>
        <v>400</v>
      </c>
      <c r="AH57" s="155">
        <f t="shared" si="3"/>
        <v>-7600</v>
      </c>
      <c r="AI57" s="156"/>
    </row>
    <row r="58" spans="1:35" ht="15">
      <c r="A58" s="108">
        <v>2019</v>
      </c>
      <c r="B58" s="108">
        <v>32</v>
      </c>
      <c r="C58" s="109" t="s">
        <v>224</v>
      </c>
      <c r="D58" s="150" t="s">
        <v>360</v>
      </c>
      <c r="E58" s="109" t="s">
        <v>306</v>
      </c>
      <c r="F58" s="111" t="s">
        <v>361</v>
      </c>
      <c r="G58" s="112">
        <v>793</v>
      </c>
      <c r="H58" s="112">
        <v>143</v>
      </c>
      <c r="I58" s="143" t="s">
        <v>125</v>
      </c>
      <c r="J58" s="112">
        <f t="shared" si="0"/>
        <v>650</v>
      </c>
      <c r="K58" s="151" t="s">
        <v>362</v>
      </c>
      <c r="L58" s="108">
        <v>2019</v>
      </c>
      <c r="M58" s="108">
        <v>370</v>
      </c>
      <c r="N58" s="109" t="s">
        <v>197</v>
      </c>
      <c r="O58" s="111" t="s">
        <v>351</v>
      </c>
      <c r="P58" s="109" t="s">
        <v>352</v>
      </c>
      <c r="Q58" s="109" t="s">
        <v>352</v>
      </c>
      <c r="R58" s="108">
        <v>2</v>
      </c>
      <c r="S58" s="111" t="s">
        <v>129</v>
      </c>
      <c r="T58" s="108">
        <v>1010803</v>
      </c>
      <c r="U58" s="108">
        <v>800</v>
      </c>
      <c r="V58" s="108">
        <v>1043</v>
      </c>
      <c r="W58" s="108">
        <v>1</v>
      </c>
      <c r="X58" s="113">
        <v>2019</v>
      </c>
      <c r="Y58" s="113">
        <v>81</v>
      </c>
      <c r="Z58" s="113">
        <v>0</v>
      </c>
      <c r="AA58" s="114" t="s">
        <v>224</v>
      </c>
      <c r="AB58" s="108">
        <v>104</v>
      </c>
      <c r="AC58" s="109" t="s">
        <v>293</v>
      </c>
      <c r="AD58" s="152" t="s">
        <v>353</v>
      </c>
      <c r="AE58" s="152" t="s">
        <v>293</v>
      </c>
      <c r="AF58" s="153">
        <f t="shared" si="1"/>
        <v>-19</v>
      </c>
      <c r="AG58" s="154">
        <f t="shared" si="2"/>
        <v>650</v>
      </c>
      <c r="AH58" s="155">
        <f t="shared" si="3"/>
        <v>-12350</v>
      </c>
      <c r="AI58" s="156"/>
    </row>
    <row r="59" spans="1:35" ht="15">
      <c r="A59" s="108">
        <v>2019</v>
      </c>
      <c r="B59" s="108">
        <v>33</v>
      </c>
      <c r="C59" s="109" t="s">
        <v>224</v>
      </c>
      <c r="D59" s="150" t="s">
        <v>363</v>
      </c>
      <c r="E59" s="109" t="s">
        <v>312</v>
      </c>
      <c r="F59" s="111" t="s">
        <v>364</v>
      </c>
      <c r="G59" s="112">
        <v>732</v>
      </c>
      <c r="H59" s="112">
        <v>132</v>
      </c>
      <c r="I59" s="143" t="s">
        <v>125</v>
      </c>
      <c r="J59" s="112">
        <f t="shared" si="0"/>
        <v>600</v>
      </c>
      <c r="K59" s="151" t="s">
        <v>365</v>
      </c>
      <c r="L59" s="108">
        <v>2019</v>
      </c>
      <c r="M59" s="108">
        <v>418</v>
      </c>
      <c r="N59" s="109" t="s">
        <v>366</v>
      </c>
      <c r="O59" s="111" t="s">
        <v>367</v>
      </c>
      <c r="P59" s="109" t="s">
        <v>368</v>
      </c>
      <c r="Q59" s="109" t="s">
        <v>126</v>
      </c>
      <c r="R59" s="108" t="s">
        <v>356</v>
      </c>
      <c r="S59" s="111" t="s">
        <v>356</v>
      </c>
      <c r="T59" s="108">
        <v>1010503</v>
      </c>
      <c r="U59" s="108">
        <v>470</v>
      </c>
      <c r="V59" s="108">
        <v>1062</v>
      </c>
      <c r="W59" s="108">
        <v>99</v>
      </c>
      <c r="X59" s="113">
        <v>2019</v>
      </c>
      <c r="Y59" s="113">
        <v>71</v>
      </c>
      <c r="Z59" s="113">
        <v>0</v>
      </c>
      <c r="AA59" s="114" t="s">
        <v>224</v>
      </c>
      <c r="AB59" s="108">
        <v>100</v>
      </c>
      <c r="AC59" s="109" t="s">
        <v>293</v>
      </c>
      <c r="AD59" s="152" t="s">
        <v>369</v>
      </c>
      <c r="AE59" s="152" t="s">
        <v>293</v>
      </c>
      <c r="AF59" s="153">
        <f t="shared" si="1"/>
        <v>-24</v>
      </c>
      <c r="AG59" s="154">
        <f t="shared" si="2"/>
        <v>600</v>
      </c>
      <c r="AH59" s="155">
        <f t="shared" si="3"/>
        <v>-14400</v>
      </c>
      <c r="AI59" s="156"/>
    </row>
    <row r="60" spans="1:35" ht="15">
      <c r="A60" s="108">
        <v>2019</v>
      </c>
      <c r="B60" s="108">
        <v>33</v>
      </c>
      <c r="C60" s="109" t="s">
        <v>224</v>
      </c>
      <c r="D60" s="150" t="s">
        <v>363</v>
      </c>
      <c r="E60" s="109" t="s">
        <v>312</v>
      </c>
      <c r="F60" s="111" t="s">
        <v>364</v>
      </c>
      <c r="G60" s="112">
        <v>732</v>
      </c>
      <c r="H60" s="112">
        <v>132</v>
      </c>
      <c r="I60" s="143" t="s">
        <v>125</v>
      </c>
      <c r="J60" s="112">
        <f t="shared" si="0"/>
        <v>600</v>
      </c>
      <c r="K60" s="151" t="s">
        <v>365</v>
      </c>
      <c r="L60" s="108">
        <v>2019</v>
      </c>
      <c r="M60" s="108">
        <v>418</v>
      </c>
      <c r="N60" s="109" t="s">
        <v>366</v>
      </c>
      <c r="O60" s="111" t="s">
        <v>367</v>
      </c>
      <c r="P60" s="109" t="s">
        <v>368</v>
      </c>
      <c r="Q60" s="109" t="s">
        <v>126</v>
      </c>
      <c r="R60" s="108">
        <v>8</v>
      </c>
      <c r="S60" s="111" t="s">
        <v>146</v>
      </c>
      <c r="T60" s="108">
        <v>1010503</v>
      </c>
      <c r="U60" s="108">
        <v>470</v>
      </c>
      <c r="V60" s="108">
        <v>1062</v>
      </c>
      <c r="W60" s="108">
        <v>99</v>
      </c>
      <c r="X60" s="113">
        <v>2019</v>
      </c>
      <c r="Y60" s="113">
        <v>104</v>
      </c>
      <c r="Z60" s="113">
        <v>0</v>
      </c>
      <c r="AA60" s="114" t="s">
        <v>224</v>
      </c>
      <c r="AB60" s="108">
        <v>101</v>
      </c>
      <c r="AC60" s="109" t="s">
        <v>293</v>
      </c>
      <c r="AD60" s="152" t="s">
        <v>369</v>
      </c>
      <c r="AE60" s="152" t="s">
        <v>293</v>
      </c>
      <c r="AF60" s="153">
        <f t="shared" si="1"/>
        <v>-24</v>
      </c>
      <c r="AG60" s="154">
        <f t="shared" si="2"/>
        <v>600</v>
      </c>
      <c r="AH60" s="155">
        <f t="shared" si="3"/>
        <v>-14400</v>
      </c>
      <c r="AI60" s="156"/>
    </row>
    <row r="61" spans="1:35" ht="15">
      <c r="A61" s="108">
        <v>2019</v>
      </c>
      <c r="B61" s="108">
        <v>34</v>
      </c>
      <c r="C61" s="109" t="s">
        <v>224</v>
      </c>
      <c r="D61" s="150" t="s">
        <v>370</v>
      </c>
      <c r="E61" s="109" t="s">
        <v>196</v>
      </c>
      <c r="F61" s="111" t="s">
        <v>371</v>
      </c>
      <c r="G61" s="112">
        <v>4209</v>
      </c>
      <c r="H61" s="112">
        <v>759</v>
      </c>
      <c r="I61" s="143" t="s">
        <v>125</v>
      </c>
      <c r="J61" s="112">
        <f t="shared" si="0"/>
        <v>3450</v>
      </c>
      <c r="K61" s="151" t="s">
        <v>126</v>
      </c>
      <c r="L61" s="108">
        <v>2019</v>
      </c>
      <c r="M61" s="108">
        <v>331</v>
      </c>
      <c r="N61" s="109" t="s">
        <v>204</v>
      </c>
      <c r="O61" s="111" t="s">
        <v>372</v>
      </c>
      <c r="P61" s="109" t="s">
        <v>373</v>
      </c>
      <c r="Q61" s="109" t="s">
        <v>374</v>
      </c>
      <c r="R61" s="108">
        <v>8</v>
      </c>
      <c r="S61" s="111" t="s">
        <v>146</v>
      </c>
      <c r="T61" s="108">
        <v>2010501</v>
      </c>
      <c r="U61" s="108">
        <v>6130</v>
      </c>
      <c r="V61" s="108">
        <v>3065</v>
      </c>
      <c r="W61" s="108">
        <v>1</v>
      </c>
      <c r="X61" s="113">
        <v>2019</v>
      </c>
      <c r="Y61" s="113">
        <v>90</v>
      </c>
      <c r="Z61" s="113">
        <v>0</v>
      </c>
      <c r="AA61" s="114" t="s">
        <v>224</v>
      </c>
      <c r="AB61" s="108">
        <v>106</v>
      </c>
      <c r="AC61" s="109" t="s">
        <v>293</v>
      </c>
      <c r="AD61" s="152" t="s">
        <v>331</v>
      </c>
      <c r="AE61" s="152" t="s">
        <v>293</v>
      </c>
      <c r="AF61" s="153">
        <f t="shared" si="1"/>
        <v>-17</v>
      </c>
      <c r="AG61" s="154">
        <f t="shared" si="2"/>
        <v>3450</v>
      </c>
      <c r="AH61" s="155">
        <f t="shared" si="3"/>
        <v>-58650</v>
      </c>
      <c r="AI61" s="156"/>
    </row>
    <row r="62" spans="1:35" ht="15">
      <c r="A62" s="108">
        <v>2019</v>
      </c>
      <c r="B62" s="108">
        <v>35</v>
      </c>
      <c r="C62" s="109" t="s">
        <v>224</v>
      </c>
      <c r="D62" s="150" t="s">
        <v>375</v>
      </c>
      <c r="E62" s="109" t="s">
        <v>342</v>
      </c>
      <c r="F62" s="111" t="s">
        <v>376</v>
      </c>
      <c r="G62" s="112">
        <v>5840.77</v>
      </c>
      <c r="H62" s="112">
        <v>530.98</v>
      </c>
      <c r="I62" s="143" t="s">
        <v>125</v>
      </c>
      <c r="J62" s="112">
        <f t="shared" si="0"/>
        <v>5309.790000000001</v>
      </c>
      <c r="K62" s="151" t="s">
        <v>126</v>
      </c>
      <c r="L62" s="108">
        <v>2019</v>
      </c>
      <c r="M62" s="108">
        <v>401</v>
      </c>
      <c r="N62" s="109" t="s">
        <v>342</v>
      </c>
      <c r="O62" s="111" t="s">
        <v>215</v>
      </c>
      <c r="P62" s="109" t="s">
        <v>216</v>
      </c>
      <c r="Q62" s="109" t="s">
        <v>216</v>
      </c>
      <c r="R62" s="108">
        <v>8</v>
      </c>
      <c r="S62" s="111" t="s">
        <v>146</v>
      </c>
      <c r="T62" s="108">
        <v>1090503</v>
      </c>
      <c r="U62" s="108">
        <v>3550</v>
      </c>
      <c r="V62" s="108">
        <v>1738</v>
      </c>
      <c r="W62" s="108">
        <v>99</v>
      </c>
      <c r="X62" s="113">
        <v>2019</v>
      </c>
      <c r="Y62" s="113">
        <v>125</v>
      </c>
      <c r="Z62" s="113">
        <v>0</v>
      </c>
      <c r="AA62" s="114" t="s">
        <v>377</v>
      </c>
      <c r="AB62" s="108">
        <v>114</v>
      </c>
      <c r="AC62" s="109" t="s">
        <v>304</v>
      </c>
      <c r="AD62" s="152" t="s">
        <v>345</v>
      </c>
      <c r="AE62" s="152" t="s">
        <v>304</v>
      </c>
      <c r="AF62" s="153">
        <f t="shared" si="1"/>
        <v>-11</v>
      </c>
      <c r="AG62" s="154">
        <f t="shared" si="2"/>
        <v>5309.790000000001</v>
      </c>
      <c r="AH62" s="155">
        <f t="shared" si="3"/>
        <v>-58407.69000000001</v>
      </c>
      <c r="AI62" s="156"/>
    </row>
    <row r="63" spans="1:35" ht="15">
      <c r="A63" s="108">
        <v>2019</v>
      </c>
      <c r="B63" s="108">
        <v>36</v>
      </c>
      <c r="C63" s="109" t="s">
        <v>224</v>
      </c>
      <c r="D63" s="150" t="s">
        <v>378</v>
      </c>
      <c r="E63" s="109" t="s">
        <v>312</v>
      </c>
      <c r="F63" s="111" t="s">
        <v>379</v>
      </c>
      <c r="G63" s="112">
        <v>187.47</v>
      </c>
      <c r="H63" s="112">
        <v>33.81</v>
      </c>
      <c r="I63" s="143" t="s">
        <v>125</v>
      </c>
      <c r="J63" s="112">
        <f t="shared" si="0"/>
        <v>153.66</v>
      </c>
      <c r="K63" s="151" t="s">
        <v>380</v>
      </c>
      <c r="L63" s="108">
        <v>2019</v>
      </c>
      <c r="M63" s="108">
        <v>421</v>
      </c>
      <c r="N63" s="109" t="s">
        <v>366</v>
      </c>
      <c r="O63" s="111" t="s">
        <v>233</v>
      </c>
      <c r="P63" s="109" t="s">
        <v>234</v>
      </c>
      <c r="Q63" s="109" t="s">
        <v>235</v>
      </c>
      <c r="R63" s="108">
        <v>1</v>
      </c>
      <c r="S63" s="111" t="s">
        <v>139</v>
      </c>
      <c r="T63" s="108">
        <v>1010802</v>
      </c>
      <c r="U63" s="108">
        <v>790</v>
      </c>
      <c r="V63" s="108">
        <v>1056</v>
      </c>
      <c r="W63" s="108">
        <v>99</v>
      </c>
      <c r="X63" s="113">
        <v>2019</v>
      </c>
      <c r="Y63" s="113">
        <v>12</v>
      </c>
      <c r="Z63" s="113">
        <v>0</v>
      </c>
      <c r="AA63" s="114" t="s">
        <v>377</v>
      </c>
      <c r="AB63" s="108">
        <v>115</v>
      </c>
      <c r="AC63" s="109" t="s">
        <v>304</v>
      </c>
      <c r="AD63" s="152" t="s">
        <v>369</v>
      </c>
      <c r="AE63" s="152" t="s">
        <v>304</v>
      </c>
      <c r="AF63" s="153">
        <f t="shared" si="1"/>
        <v>-14</v>
      </c>
      <c r="AG63" s="154">
        <f t="shared" si="2"/>
        <v>153.66</v>
      </c>
      <c r="AH63" s="155">
        <f t="shared" si="3"/>
        <v>-2151.24</v>
      </c>
      <c r="AI63" s="156"/>
    </row>
    <row r="64" spans="1:35" ht="15">
      <c r="A64" s="108">
        <v>2019</v>
      </c>
      <c r="B64" s="108">
        <v>37</v>
      </c>
      <c r="C64" s="109" t="s">
        <v>381</v>
      </c>
      <c r="D64" s="150" t="s">
        <v>382</v>
      </c>
      <c r="E64" s="109" t="s">
        <v>224</v>
      </c>
      <c r="F64" s="111" t="s">
        <v>383</v>
      </c>
      <c r="G64" s="112">
        <v>732</v>
      </c>
      <c r="H64" s="112">
        <v>132</v>
      </c>
      <c r="I64" s="143" t="s">
        <v>125</v>
      </c>
      <c r="J64" s="112">
        <f t="shared" si="0"/>
        <v>600</v>
      </c>
      <c r="K64" s="151" t="s">
        <v>126</v>
      </c>
      <c r="L64" s="108">
        <v>2019</v>
      </c>
      <c r="M64" s="108">
        <v>502</v>
      </c>
      <c r="N64" s="109" t="s">
        <v>243</v>
      </c>
      <c r="O64" s="111" t="s">
        <v>384</v>
      </c>
      <c r="P64" s="109" t="s">
        <v>385</v>
      </c>
      <c r="Q64" s="109" t="s">
        <v>385</v>
      </c>
      <c r="R64" s="108">
        <v>2</v>
      </c>
      <c r="S64" s="111" t="s">
        <v>129</v>
      </c>
      <c r="T64" s="108">
        <v>1010803</v>
      </c>
      <c r="U64" s="108">
        <v>800</v>
      </c>
      <c r="V64" s="108">
        <v>1053</v>
      </c>
      <c r="W64" s="108">
        <v>99</v>
      </c>
      <c r="X64" s="113">
        <v>2019</v>
      </c>
      <c r="Y64" s="113">
        <v>74</v>
      </c>
      <c r="Z64" s="113">
        <v>0</v>
      </c>
      <c r="AA64" s="114" t="s">
        <v>377</v>
      </c>
      <c r="AB64" s="108">
        <v>122</v>
      </c>
      <c r="AC64" s="109" t="s">
        <v>304</v>
      </c>
      <c r="AD64" s="152" t="s">
        <v>386</v>
      </c>
      <c r="AE64" s="152" t="s">
        <v>304</v>
      </c>
      <c r="AF64" s="153">
        <f t="shared" si="1"/>
        <v>-17</v>
      </c>
      <c r="AG64" s="154">
        <f t="shared" si="2"/>
        <v>600</v>
      </c>
      <c r="AH64" s="155">
        <f t="shared" si="3"/>
        <v>-10200</v>
      </c>
      <c r="AI64" s="156"/>
    </row>
    <row r="65" spans="1:35" ht="15">
      <c r="A65" s="108">
        <v>2019</v>
      </c>
      <c r="B65" s="108">
        <v>38</v>
      </c>
      <c r="C65" s="109" t="s">
        <v>381</v>
      </c>
      <c r="D65" s="150" t="s">
        <v>387</v>
      </c>
      <c r="E65" s="109" t="s">
        <v>312</v>
      </c>
      <c r="F65" s="111" t="s">
        <v>388</v>
      </c>
      <c r="G65" s="112">
        <v>122</v>
      </c>
      <c r="H65" s="112">
        <v>22</v>
      </c>
      <c r="I65" s="143" t="s">
        <v>125</v>
      </c>
      <c r="J65" s="112">
        <f t="shared" si="0"/>
        <v>100</v>
      </c>
      <c r="K65" s="151" t="s">
        <v>200</v>
      </c>
      <c r="L65" s="108">
        <v>2019</v>
      </c>
      <c r="M65" s="108">
        <v>517</v>
      </c>
      <c r="N65" s="109" t="s">
        <v>381</v>
      </c>
      <c r="O65" s="111" t="s">
        <v>202</v>
      </c>
      <c r="P65" s="109" t="s">
        <v>203</v>
      </c>
      <c r="Q65" s="109" t="s">
        <v>203</v>
      </c>
      <c r="R65" s="108">
        <v>2</v>
      </c>
      <c r="S65" s="111" t="s">
        <v>129</v>
      </c>
      <c r="T65" s="108">
        <v>1010803</v>
      </c>
      <c r="U65" s="108">
        <v>800</v>
      </c>
      <c r="V65" s="108">
        <v>1043</v>
      </c>
      <c r="W65" s="108">
        <v>1</v>
      </c>
      <c r="X65" s="113">
        <v>2019</v>
      </c>
      <c r="Y65" s="113">
        <v>57</v>
      </c>
      <c r="Z65" s="113">
        <v>0</v>
      </c>
      <c r="AA65" s="114" t="s">
        <v>377</v>
      </c>
      <c r="AB65" s="108">
        <v>132</v>
      </c>
      <c r="AC65" s="109" t="s">
        <v>304</v>
      </c>
      <c r="AD65" s="152" t="s">
        <v>389</v>
      </c>
      <c r="AE65" s="152" t="s">
        <v>304</v>
      </c>
      <c r="AF65" s="153">
        <f t="shared" si="1"/>
        <v>-18</v>
      </c>
      <c r="AG65" s="154">
        <f t="shared" si="2"/>
        <v>100</v>
      </c>
      <c r="AH65" s="155">
        <f t="shared" si="3"/>
        <v>-1800</v>
      </c>
      <c r="AI65" s="156"/>
    </row>
    <row r="66" spans="1:35" ht="15">
      <c r="A66" s="108">
        <v>2019</v>
      </c>
      <c r="B66" s="108">
        <v>39</v>
      </c>
      <c r="C66" s="109" t="s">
        <v>381</v>
      </c>
      <c r="D66" s="150" t="s">
        <v>390</v>
      </c>
      <c r="E66" s="109" t="s">
        <v>312</v>
      </c>
      <c r="F66" s="111" t="s">
        <v>391</v>
      </c>
      <c r="G66" s="112">
        <v>45.14</v>
      </c>
      <c r="H66" s="112">
        <v>8.14</v>
      </c>
      <c r="I66" s="143" t="s">
        <v>125</v>
      </c>
      <c r="J66" s="112">
        <f t="shared" si="0"/>
        <v>37</v>
      </c>
      <c r="K66" s="151" t="s">
        <v>207</v>
      </c>
      <c r="L66" s="108">
        <v>2019</v>
      </c>
      <c r="M66" s="108">
        <v>514</v>
      </c>
      <c r="N66" s="109" t="s">
        <v>381</v>
      </c>
      <c r="O66" s="111" t="s">
        <v>202</v>
      </c>
      <c r="P66" s="109" t="s">
        <v>203</v>
      </c>
      <c r="Q66" s="109" t="s">
        <v>203</v>
      </c>
      <c r="R66" s="108">
        <v>5</v>
      </c>
      <c r="S66" s="111" t="s">
        <v>167</v>
      </c>
      <c r="T66" s="108">
        <v>1040104</v>
      </c>
      <c r="U66" s="108">
        <v>1470</v>
      </c>
      <c r="V66" s="108">
        <v>1348</v>
      </c>
      <c r="W66" s="108">
        <v>99</v>
      </c>
      <c r="X66" s="113">
        <v>2019</v>
      </c>
      <c r="Y66" s="113">
        <v>252</v>
      </c>
      <c r="Z66" s="113">
        <v>0</v>
      </c>
      <c r="AA66" s="114" t="s">
        <v>377</v>
      </c>
      <c r="AB66" s="108">
        <v>133</v>
      </c>
      <c r="AC66" s="109" t="s">
        <v>304</v>
      </c>
      <c r="AD66" s="152" t="s">
        <v>389</v>
      </c>
      <c r="AE66" s="152" t="s">
        <v>304</v>
      </c>
      <c r="AF66" s="153">
        <f t="shared" si="1"/>
        <v>-18</v>
      </c>
      <c r="AG66" s="154">
        <f t="shared" si="2"/>
        <v>37</v>
      </c>
      <c r="AH66" s="155">
        <f t="shared" si="3"/>
        <v>-666</v>
      </c>
      <c r="AI66" s="156"/>
    </row>
    <row r="67" spans="1:35" ht="15">
      <c r="A67" s="108">
        <v>2019</v>
      </c>
      <c r="B67" s="108">
        <v>40</v>
      </c>
      <c r="C67" s="109" t="s">
        <v>381</v>
      </c>
      <c r="D67" s="150" t="s">
        <v>392</v>
      </c>
      <c r="E67" s="109" t="s">
        <v>312</v>
      </c>
      <c r="F67" s="111" t="s">
        <v>393</v>
      </c>
      <c r="G67" s="112">
        <v>79.3</v>
      </c>
      <c r="H67" s="112">
        <v>14.3</v>
      </c>
      <c r="I67" s="143" t="s">
        <v>125</v>
      </c>
      <c r="J67" s="112">
        <f t="shared" si="0"/>
        <v>65</v>
      </c>
      <c r="K67" s="151" t="s">
        <v>207</v>
      </c>
      <c r="L67" s="108">
        <v>2019</v>
      </c>
      <c r="M67" s="108">
        <v>515</v>
      </c>
      <c r="N67" s="109" t="s">
        <v>381</v>
      </c>
      <c r="O67" s="111" t="s">
        <v>202</v>
      </c>
      <c r="P67" s="109" t="s">
        <v>203</v>
      </c>
      <c r="Q67" s="109" t="s">
        <v>203</v>
      </c>
      <c r="R67" s="108">
        <v>5</v>
      </c>
      <c r="S67" s="111" t="s">
        <v>167</v>
      </c>
      <c r="T67" s="108">
        <v>1040204</v>
      </c>
      <c r="U67" s="108">
        <v>1580</v>
      </c>
      <c r="V67" s="108">
        <v>1368</v>
      </c>
      <c r="W67" s="108">
        <v>99</v>
      </c>
      <c r="X67" s="113">
        <v>2019</v>
      </c>
      <c r="Y67" s="113">
        <v>253</v>
      </c>
      <c r="Z67" s="113">
        <v>0</v>
      </c>
      <c r="AA67" s="114" t="s">
        <v>377</v>
      </c>
      <c r="AB67" s="108">
        <v>134</v>
      </c>
      <c r="AC67" s="109" t="s">
        <v>304</v>
      </c>
      <c r="AD67" s="152" t="s">
        <v>389</v>
      </c>
      <c r="AE67" s="152" t="s">
        <v>304</v>
      </c>
      <c r="AF67" s="153">
        <f t="shared" si="1"/>
        <v>-18</v>
      </c>
      <c r="AG67" s="154">
        <f t="shared" si="2"/>
        <v>65</v>
      </c>
      <c r="AH67" s="155">
        <f t="shared" si="3"/>
        <v>-1170</v>
      </c>
      <c r="AI67" s="156"/>
    </row>
    <row r="68" spans="1:35" ht="15">
      <c r="A68" s="108">
        <v>2019</v>
      </c>
      <c r="B68" s="108">
        <v>41</v>
      </c>
      <c r="C68" s="109" t="s">
        <v>188</v>
      </c>
      <c r="D68" s="150" t="s">
        <v>394</v>
      </c>
      <c r="E68" s="109" t="s">
        <v>243</v>
      </c>
      <c r="F68" s="111" t="s">
        <v>395</v>
      </c>
      <c r="G68" s="112">
        <v>610</v>
      </c>
      <c r="H68" s="112">
        <v>110</v>
      </c>
      <c r="I68" s="143" t="s">
        <v>125</v>
      </c>
      <c r="J68" s="112">
        <f t="shared" si="0"/>
        <v>500</v>
      </c>
      <c r="K68" s="151" t="s">
        <v>396</v>
      </c>
      <c r="L68" s="108">
        <v>2019</v>
      </c>
      <c r="M68" s="108">
        <v>516</v>
      </c>
      <c r="N68" s="109" t="s">
        <v>381</v>
      </c>
      <c r="O68" s="111" t="s">
        <v>397</v>
      </c>
      <c r="P68" s="109" t="s">
        <v>398</v>
      </c>
      <c r="Q68" s="109" t="s">
        <v>398</v>
      </c>
      <c r="R68" s="108">
        <v>8</v>
      </c>
      <c r="S68" s="111" t="s">
        <v>146</v>
      </c>
      <c r="T68" s="108">
        <v>1080102</v>
      </c>
      <c r="U68" s="108">
        <v>2770</v>
      </c>
      <c r="V68" s="108">
        <v>1934</v>
      </c>
      <c r="W68" s="108">
        <v>1</v>
      </c>
      <c r="X68" s="113">
        <v>2019</v>
      </c>
      <c r="Y68" s="113">
        <v>110</v>
      </c>
      <c r="Z68" s="113">
        <v>0</v>
      </c>
      <c r="AA68" s="114" t="s">
        <v>377</v>
      </c>
      <c r="AB68" s="108">
        <v>116</v>
      </c>
      <c r="AC68" s="109" t="s">
        <v>304</v>
      </c>
      <c r="AD68" s="152" t="s">
        <v>389</v>
      </c>
      <c r="AE68" s="152" t="s">
        <v>304</v>
      </c>
      <c r="AF68" s="153">
        <f t="shared" si="1"/>
        <v>-18</v>
      </c>
      <c r="AG68" s="154">
        <f t="shared" si="2"/>
        <v>500</v>
      </c>
      <c r="AH68" s="155">
        <f t="shared" si="3"/>
        <v>-9000</v>
      </c>
      <c r="AI68" s="156"/>
    </row>
    <row r="69" spans="1:35" ht="15">
      <c r="A69" s="108">
        <v>2019</v>
      </c>
      <c r="B69" s="108">
        <v>42</v>
      </c>
      <c r="C69" s="109" t="s">
        <v>278</v>
      </c>
      <c r="D69" s="150" t="s">
        <v>399</v>
      </c>
      <c r="E69" s="109" t="s">
        <v>279</v>
      </c>
      <c r="F69" s="111" t="s">
        <v>400</v>
      </c>
      <c r="G69" s="112">
        <v>207.25</v>
      </c>
      <c r="H69" s="112">
        <v>18.84</v>
      </c>
      <c r="I69" s="143" t="s">
        <v>125</v>
      </c>
      <c r="J69" s="112">
        <f t="shared" si="0"/>
        <v>188.41</v>
      </c>
      <c r="K69" s="151" t="s">
        <v>401</v>
      </c>
      <c r="L69" s="108">
        <v>2019</v>
      </c>
      <c r="M69" s="108">
        <v>420</v>
      </c>
      <c r="N69" s="109" t="s">
        <v>366</v>
      </c>
      <c r="O69" s="111" t="s">
        <v>402</v>
      </c>
      <c r="P69" s="109" t="s">
        <v>403</v>
      </c>
      <c r="Q69" s="109" t="s">
        <v>403</v>
      </c>
      <c r="R69" s="108">
        <v>5</v>
      </c>
      <c r="S69" s="111" t="s">
        <v>167</v>
      </c>
      <c r="T69" s="108">
        <v>1040103</v>
      </c>
      <c r="U69" s="108">
        <v>1460</v>
      </c>
      <c r="V69" s="108">
        <v>1346</v>
      </c>
      <c r="W69" s="108">
        <v>2</v>
      </c>
      <c r="X69" s="113">
        <v>2019</v>
      </c>
      <c r="Y69" s="113">
        <v>14</v>
      </c>
      <c r="Z69" s="113">
        <v>0</v>
      </c>
      <c r="AA69" s="114" t="s">
        <v>377</v>
      </c>
      <c r="AB69" s="108">
        <v>124</v>
      </c>
      <c r="AC69" s="109" t="s">
        <v>304</v>
      </c>
      <c r="AD69" s="152" t="s">
        <v>369</v>
      </c>
      <c r="AE69" s="152" t="s">
        <v>304</v>
      </c>
      <c r="AF69" s="153">
        <f t="shared" si="1"/>
        <v>-14</v>
      </c>
      <c r="AG69" s="154">
        <f t="shared" si="2"/>
        <v>188.41</v>
      </c>
      <c r="AH69" s="155">
        <f t="shared" si="3"/>
        <v>-2637.74</v>
      </c>
      <c r="AI69" s="156"/>
    </row>
    <row r="70" spans="1:35" ht="15">
      <c r="A70" s="108">
        <v>2019</v>
      </c>
      <c r="B70" s="108">
        <v>43</v>
      </c>
      <c r="C70" s="109" t="s">
        <v>278</v>
      </c>
      <c r="D70" s="150" t="s">
        <v>404</v>
      </c>
      <c r="E70" s="109" t="s">
        <v>306</v>
      </c>
      <c r="F70" s="111" t="s">
        <v>405</v>
      </c>
      <c r="G70" s="112">
        <v>7.77</v>
      </c>
      <c r="H70" s="112">
        <v>0.71</v>
      </c>
      <c r="I70" s="143" t="s">
        <v>125</v>
      </c>
      <c r="J70" s="112">
        <f t="shared" si="0"/>
        <v>7.06</v>
      </c>
      <c r="K70" s="151" t="s">
        <v>126</v>
      </c>
      <c r="L70" s="108">
        <v>2019</v>
      </c>
      <c r="M70" s="108">
        <v>435</v>
      </c>
      <c r="N70" s="109" t="s">
        <v>406</v>
      </c>
      <c r="O70" s="111" t="s">
        <v>402</v>
      </c>
      <c r="P70" s="109" t="s">
        <v>403</v>
      </c>
      <c r="Q70" s="109" t="s">
        <v>403</v>
      </c>
      <c r="R70" s="108">
        <v>8</v>
      </c>
      <c r="S70" s="111" t="s">
        <v>146</v>
      </c>
      <c r="T70" s="108">
        <v>1090602</v>
      </c>
      <c r="U70" s="108">
        <v>3650</v>
      </c>
      <c r="V70" s="108">
        <v>1808</v>
      </c>
      <c r="W70" s="108">
        <v>99</v>
      </c>
      <c r="X70" s="113">
        <v>2019</v>
      </c>
      <c r="Y70" s="113">
        <v>169</v>
      </c>
      <c r="Z70" s="113">
        <v>0</v>
      </c>
      <c r="AA70" s="114" t="s">
        <v>407</v>
      </c>
      <c r="AB70" s="108">
        <v>256</v>
      </c>
      <c r="AC70" s="109" t="s">
        <v>408</v>
      </c>
      <c r="AD70" s="152" t="s">
        <v>409</v>
      </c>
      <c r="AE70" s="152" t="s">
        <v>408</v>
      </c>
      <c r="AF70" s="153">
        <f t="shared" si="1"/>
        <v>40</v>
      </c>
      <c r="AG70" s="154">
        <f t="shared" si="2"/>
        <v>7.06</v>
      </c>
      <c r="AH70" s="155">
        <f t="shared" si="3"/>
        <v>282.4</v>
      </c>
      <c r="AI70" s="156"/>
    </row>
    <row r="71" spans="1:35" ht="15">
      <c r="A71" s="108">
        <v>2019</v>
      </c>
      <c r="B71" s="108">
        <v>44</v>
      </c>
      <c r="C71" s="109" t="s">
        <v>278</v>
      </c>
      <c r="D71" s="150" t="s">
        <v>410</v>
      </c>
      <c r="E71" s="109" t="s">
        <v>306</v>
      </c>
      <c r="F71" s="111" t="s">
        <v>411</v>
      </c>
      <c r="G71" s="112">
        <v>62.69</v>
      </c>
      <c r="H71" s="112">
        <v>5.7</v>
      </c>
      <c r="I71" s="143" t="s">
        <v>125</v>
      </c>
      <c r="J71" s="112">
        <f t="shared" si="0"/>
        <v>56.989999999999995</v>
      </c>
      <c r="K71" s="151" t="s">
        <v>401</v>
      </c>
      <c r="L71" s="108">
        <v>2019</v>
      </c>
      <c r="M71" s="108">
        <v>441</v>
      </c>
      <c r="N71" s="109" t="s">
        <v>406</v>
      </c>
      <c r="O71" s="111" t="s">
        <v>402</v>
      </c>
      <c r="P71" s="109" t="s">
        <v>403</v>
      </c>
      <c r="Q71" s="109" t="s">
        <v>403</v>
      </c>
      <c r="R71" s="108">
        <v>8</v>
      </c>
      <c r="S71" s="111" t="s">
        <v>146</v>
      </c>
      <c r="T71" s="108">
        <v>1100502</v>
      </c>
      <c r="U71" s="108">
        <v>4200</v>
      </c>
      <c r="V71" s="108">
        <v>1656</v>
      </c>
      <c r="W71" s="108">
        <v>1</v>
      </c>
      <c r="X71" s="113">
        <v>2019</v>
      </c>
      <c r="Y71" s="113">
        <v>17</v>
      </c>
      <c r="Z71" s="113">
        <v>0</v>
      </c>
      <c r="AA71" s="114" t="s">
        <v>377</v>
      </c>
      <c r="AB71" s="108">
        <v>128</v>
      </c>
      <c r="AC71" s="109" t="s">
        <v>304</v>
      </c>
      <c r="AD71" s="152" t="s">
        <v>409</v>
      </c>
      <c r="AE71" s="152" t="s">
        <v>304</v>
      </c>
      <c r="AF71" s="153">
        <f t="shared" si="1"/>
        <v>-15</v>
      </c>
      <c r="AG71" s="154">
        <f t="shared" si="2"/>
        <v>56.989999999999995</v>
      </c>
      <c r="AH71" s="155">
        <f t="shared" si="3"/>
        <v>-854.8499999999999</v>
      </c>
      <c r="AI71" s="156"/>
    </row>
    <row r="72" spans="1:35" ht="15">
      <c r="A72" s="108">
        <v>2019</v>
      </c>
      <c r="B72" s="108">
        <v>45</v>
      </c>
      <c r="C72" s="109" t="s">
        <v>278</v>
      </c>
      <c r="D72" s="150" t="s">
        <v>412</v>
      </c>
      <c r="E72" s="109" t="s">
        <v>306</v>
      </c>
      <c r="F72" s="111" t="s">
        <v>413</v>
      </c>
      <c r="G72" s="112">
        <v>6.13</v>
      </c>
      <c r="H72" s="112">
        <v>0.56</v>
      </c>
      <c r="I72" s="143" t="s">
        <v>125</v>
      </c>
      <c r="J72" s="112">
        <f aca="true" t="shared" si="4" ref="J72:J135">IF(I72="SI",G72-H72,G72)</f>
        <v>5.57</v>
      </c>
      <c r="K72" s="151" t="s">
        <v>401</v>
      </c>
      <c r="L72" s="108">
        <v>2019</v>
      </c>
      <c r="M72" s="108">
        <v>437</v>
      </c>
      <c r="N72" s="109" t="s">
        <v>406</v>
      </c>
      <c r="O72" s="111" t="s">
        <v>402</v>
      </c>
      <c r="P72" s="109" t="s">
        <v>403</v>
      </c>
      <c r="Q72" s="109" t="s">
        <v>403</v>
      </c>
      <c r="R72" s="108" t="s">
        <v>356</v>
      </c>
      <c r="S72" s="111" t="s">
        <v>356</v>
      </c>
      <c r="T72" s="108">
        <v>1010803</v>
      </c>
      <c r="U72" s="108">
        <v>800</v>
      </c>
      <c r="V72" s="108">
        <v>1043</v>
      </c>
      <c r="W72" s="108">
        <v>4</v>
      </c>
      <c r="X72" s="113">
        <v>2019</v>
      </c>
      <c r="Y72" s="113">
        <v>13</v>
      </c>
      <c r="Z72" s="113">
        <v>0</v>
      </c>
      <c r="AA72" s="114" t="s">
        <v>377</v>
      </c>
      <c r="AB72" s="108">
        <v>123</v>
      </c>
      <c r="AC72" s="109" t="s">
        <v>304</v>
      </c>
      <c r="AD72" s="152" t="s">
        <v>409</v>
      </c>
      <c r="AE72" s="152" t="s">
        <v>304</v>
      </c>
      <c r="AF72" s="153">
        <f aca="true" t="shared" si="5" ref="AF72:AF135">AE72-AD72</f>
        <v>-15</v>
      </c>
      <c r="AG72" s="154">
        <f aca="true" t="shared" si="6" ref="AG72:AG135">IF(AI72="SI",0,J72)</f>
        <v>5.57</v>
      </c>
      <c r="AH72" s="155">
        <f aca="true" t="shared" si="7" ref="AH72:AH135">AG72*AF72</f>
        <v>-83.55000000000001</v>
      </c>
      <c r="AI72" s="156"/>
    </row>
    <row r="73" spans="1:35" ht="15">
      <c r="A73" s="108">
        <v>2019</v>
      </c>
      <c r="B73" s="108">
        <v>46</v>
      </c>
      <c r="C73" s="109" t="s">
        <v>278</v>
      </c>
      <c r="D73" s="150" t="s">
        <v>414</v>
      </c>
      <c r="E73" s="109" t="s">
        <v>306</v>
      </c>
      <c r="F73" s="111" t="s">
        <v>415</v>
      </c>
      <c r="G73" s="112">
        <v>87.77</v>
      </c>
      <c r="H73" s="112">
        <v>7.98</v>
      </c>
      <c r="I73" s="143" t="s">
        <v>125</v>
      </c>
      <c r="J73" s="112">
        <f t="shared" si="4"/>
        <v>79.78999999999999</v>
      </c>
      <c r="K73" s="151" t="s">
        <v>401</v>
      </c>
      <c r="L73" s="108">
        <v>2019</v>
      </c>
      <c r="M73" s="108">
        <v>440</v>
      </c>
      <c r="N73" s="109" t="s">
        <v>406</v>
      </c>
      <c r="O73" s="111" t="s">
        <v>402</v>
      </c>
      <c r="P73" s="109" t="s">
        <v>403</v>
      </c>
      <c r="Q73" s="109" t="s">
        <v>403</v>
      </c>
      <c r="R73" s="108">
        <v>5</v>
      </c>
      <c r="S73" s="111" t="s">
        <v>167</v>
      </c>
      <c r="T73" s="108">
        <v>1040203</v>
      </c>
      <c r="U73" s="108">
        <v>1570</v>
      </c>
      <c r="V73" s="108">
        <v>1366</v>
      </c>
      <c r="W73" s="108">
        <v>2</v>
      </c>
      <c r="X73" s="113">
        <v>2019</v>
      </c>
      <c r="Y73" s="113">
        <v>15</v>
      </c>
      <c r="Z73" s="113">
        <v>0</v>
      </c>
      <c r="AA73" s="114" t="s">
        <v>377</v>
      </c>
      <c r="AB73" s="108">
        <v>125</v>
      </c>
      <c r="AC73" s="109" t="s">
        <v>304</v>
      </c>
      <c r="AD73" s="152" t="s">
        <v>409</v>
      </c>
      <c r="AE73" s="152" t="s">
        <v>304</v>
      </c>
      <c r="AF73" s="153">
        <f t="shared" si="5"/>
        <v>-15</v>
      </c>
      <c r="AG73" s="154">
        <f t="shared" si="6"/>
        <v>79.78999999999999</v>
      </c>
      <c r="AH73" s="155">
        <f t="shared" si="7"/>
        <v>-1196.85</v>
      </c>
      <c r="AI73" s="156"/>
    </row>
    <row r="74" spans="1:35" ht="15">
      <c r="A74" s="108">
        <v>2019</v>
      </c>
      <c r="B74" s="108">
        <v>47</v>
      </c>
      <c r="C74" s="109" t="s">
        <v>278</v>
      </c>
      <c r="D74" s="150" t="s">
        <v>416</v>
      </c>
      <c r="E74" s="109" t="s">
        <v>306</v>
      </c>
      <c r="F74" s="111" t="s">
        <v>417</v>
      </c>
      <c r="G74" s="112">
        <v>119.63</v>
      </c>
      <c r="H74" s="112">
        <v>10.88</v>
      </c>
      <c r="I74" s="143" t="s">
        <v>125</v>
      </c>
      <c r="J74" s="112">
        <f t="shared" si="4"/>
        <v>108.75</v>
      </c>
      <c r="K74" s="151" t="s">
        <v>401</v>
      </c>
      <c r="L74" s="108">
        <v>2019</v>
      </c>
      <c r="M74" s="108">
        <v>436</v>
      </c>
      <c r="N74" s="109" t="s">
        <v>406</v>
      </c>
      <c r="O74" s="111" t="s">
        <v>402</v>
      </c>
      <c r="P74" s="109" t="s">
        <v>403</v>
      </c>
      <c r="Q74" s="109" t="s">
        <v>403</v>
      </c>
      <c r="R74" s="108" t="s">
        <v>356</v>
      </c>
      <c r="S74" s="111" t="s">
        <v>356</v>
      </c>
      <c r="T74" s="108">
        <v>1010803</v>
      </c>
      <c r="U74" s="108">
        <v>800</v>
      </c>
      <c r="V74" s="108">
        <v>1043</v>
      </c>
      <c r="W74" s="108">
        <v>4</v>
      </c>
      <c r="X74" s="113">
        <v>2019</v>
      </c>
      <c r="Y74" s="113">
        <v>13</v>
      </c>
      <c r="Z74" s="113">
        <v>0</v>
      </c>
      <c r="AA74" s="114" t="s">
        <v>377</v>
      </c>
      <c r="AB74" s="108">
        <v>123</v>
      </c>
      <c r="AC74" s="109" t="s">
        <v>304</v>
      </c>
      <c r="AD74" s="152" t="s">
        <v>409</v>
      </c>
      <c r="AE74" s="152" t="s">
        <v>304</v>
      </c>
      <c r="AF74" s="153">
        <f t="shared" si="5"/>
        <v>-15</v>
      </c>
      <c r="AG74" s="154">
        <f t="shared" si="6"/>
        <v>108.75</v>
      </c>
      <c r="AH74" s="155">
        <f t="shared" si="7"/>
        <v>-1631.25</v>
      </c>
      <c r="AI74" s="156"/>
    </row>
    <row r="75" spans="1:35" ht="15">
      <c r="A75" s="108">
        <v>2019</v>
      </c>
      <c r="B75" s="108">
        <v>48</v>
      </c>
      <c r="C75" s="109" t="s">
        <v>278</v>
      </c>
      <c r="D75" s="150" t="s">
        <v>418</v>
      </c>
      <c r="E75" s="109" t="s">
        <v>306</v>
      </c>
      <c r="F75" s="111" t="s">
        <v>419</v>
      </c>
      <c r="G75" s="112">
        <v>7.03</v>
      </c>
      <c r="H75" s="112">
        <v>0.64</v>
      </c>
      <c r="I75" s="143" t="s">
        <v>125</v>
      </c>
      <c r="J75" s="112">
        <f t="shared" si="4"/>
        <v>6.390000000000001</v>
      </c>
      <c r="K75" s="151" t="s">
        <v>401</v>
      </c>
      <c r="L75" s="108">
        <v>2019</v>
      </c>
      <c r="M75" s="108">
        <v>438</v>
      </c>
      <c r="N75" s="109" t="s">
        <v>406</v>
      </c>
      <c r="O75" s="111" t="s">
        <v>402</v>
      </c>
      <c r="P75" s="109" t="s">
        <v>403</v>
      </c>
      <c r="Q75" s="109" t="s">
        <v>403</v>
      </c>
      <c r="R75" s="108" t="s">
        <v>356</v>
      </c>
      <c r="S75" s="111" t="s">
        <v>356</v>
      </c>
      <c r="T75" s="108">
        <v>1010803</v>
      </c>
      <c r="U75" s="108">
        <v>800</v>
      </c>
      <c r="V75" s="108">
        <v>1043</v>
      </c>
      <c r="W75" s="108">
        <v>4</v>
      </c>
      <c r="X75" s="113">
        <v>2019</v>
      </c>
      <c r="Y75" s="113">
        <v>13</v>
      </c>
      <c r="Z75" s="113">
        <v>0</v>
      </c>
      <c r="AA75" s="114" t="s">
        <v>377</v>
      </c>
      <c r="AB75" s="108">
        <v>123</v>
      </c>
      <c r="AC75" s="109" t="s">
        <v>304</v>
      </c>
      <c r="AD75" s="152" t="s">
        <v>409</v>
      </c>
      <c r="AE75" s="152" t="s">
        <v>304</v>
      </c>
      <c r="AF75" s="153">
        <f t="shared" si="5"/>
        <v>-15</v>
      </c>
      <c r="AG75" s="154">
        <f t="shared" si="6"/>
        <v>6.390000000000001</v>
      </c>
      <c r="AH75" s="155">
        <f t="shared" si="7"/>
        <v>-95.85000000000001</v>
      </c>
      <c r="AI75" s="156"/>
    </row>
    <row r="76" spans="1:35" ht="15">
      <c r="A76" s="108">
        <v>2019</v>
      </c>
      <c r="B76" s="108">
        <v>49</v>
      </c>
      <c r="C76" s="109" t="s">
        <v>278</v>
      </c>
      <c r="D76" s="150" t="s">
        <v>420</v>
      </c>
      <c r="E76" s="109" t="s">
        <v>306</v>
      </c>
      <c r="F76" s="111" t="s">
        <v>421</v>
      </c>
      <c r="G76" s="112">
        <v>42.26</v>
      </c>
      <c r="H76" s="112">
        <v>3.84</v>
      </c>
      <c r="I76" s="143" t="s">
        <v>125</v>
      </c>
      <c r="J76" s="112">
        <f t="shared" si="4"/>
        <v>38.42</v>
      </c>
      <c r="K76" s="151" t="s">
        <v>401</v>
      </c>
      <c r="L76" s="108">
        <v>2019</v>
      </c>
      <c r="M76" s="108">
        <v>419</v>
      </c>
      <c r="N76" s="109" t="s">
        <v>366</v>
      </c>
      <c r="O76" s="111" t="s">
        <v>402</v>
      </c>
      <c r="P76" s="109" t="s">
        <v>403</v>
      </c>
      <c r="Q76" s="109" t="s">
        <v>403</v>
      </c>
      <c r="R76" s="108">
        <v>9</v>
      </c>
      <c r="S76" s="111" t="s">
        <v>175</v>
      </c>
      <c r="T76" s="108">
        <v>1050103</v>
      </c>
      <c r="U76" s="108">
        <v>2010</v>
      </c>
      <c r="V76" s="108">
        <v>1476</v>
      </c>
      <c r="W76" s="108">
        <v>3</v>
      </c>
      <c r="X76" s="113">
        <v>2019</v>
      </c>
      <c r="Y76" s="113">
        <v>16</v>
      </c>
      <c r="Z76" s="113">
        <v>0</v>
      </c>
      <c r="AA76" s="114" t="s">
        <v>377</v>
      </c>
      <c r="AB76" s="108">
        <v>126</v>
      </c>
      <c r="AC76" s="109" t="s">
        <v>304</v>
      </c>
      <c r="AD76" s="152" t="s">
        <v>369</v>
      </c>
      <c r="AE76" s="152" t="s">
        <v>304</v>
      </c>
      <c r="AF76" s="153">
        <f t="shared" si="5"/>
        <v>-14</v>
      </c>
      <c r="AG76" s="154">
        <f t="shared" si="6"/>
        <v>38.42</v>
      </c>
      <c r="AH76" s="155">
        <f t="shared" si="7"/>
        <v>-537.88</v>
      </c>
      <c r="AI76" s="156"/>
    </row>
    <row r="77" spans="1:35" ht="15">
      <c r="A77" s="108">
        <v>2019</v>
      </c>
      <c r="B77" s="108">
        <v>50</v>
      </c>
      <c r="C77" s="109" t="s">
        <v>278</v>
      </c>
      <c r="D77" s="150" t="s">
        <v>422</v>
      </c>
      <c r="E77" s="109" t="s">
        <v>306</v>
      </c>
      <c r="F77" s="111" t="s">
        <v>423</v>
      </c>
      <c r="G77" s="112">
        <v>31.92</v>
      </c>
      <c r="H77" s="112">
        <v>2.9</v>
      </c>
      <c r="I77" s="143" t="s">
        <v>125</v>
      </c>
      <c r="J77" s="112">
        <f t="shared" si="4"/>
        <v>29.020000000000003</v>
      </c>
      <c r="K77" s="151" t="s">
        <v>401</v>
      </c>
      <c r="L77" s="108">
        <v>2019</v>
      </c>
      <c r="M77" s="108">
        <v>439</v>
      </c>
      <c r="N77" s="109" t="s">
        <v>406</v>
      </c>
      <c r="O77" s="111" t="s">
        <v>402</v>
      </c>
      <c r="P77" s="109" t="s">
        <v>403</v>
      </c>
      <c r="Q77" s="109" t="s">
        <v>403</v>
      </c>
      <c r="R77" s="108">
        <v>9</v>
      </c>
      <c r="S77" s="111" t="s">
        <v>175</v>
      </c>
      <c r="T77" s="108">
        <v>1060203</v>
      </c>
      <c r="U77" s="108">
        <v>2340</v>
      </c>
      <c r="V77" s="108">
        <v>1830</v>
      </c>
      <c r="W77" s="108">
        <v>2</v>
      </c>
      <c r="X77" s="113">
        <v>2019</v>
      </c>
      <c r="Y77" s="113">
        <v>18</v>
      </c>
      <c r="Z77" s="113">
        <v>0</v>
      </c>
      <c r="AA77" s="114" t="s">
        <v>377</v>
      </c>
      <c r="AB77" s="108">
        <v>127</v>
      </c>
      <c r="AC77" s="109" t="s">
        <v>304</v>
      </c>
      <c r="AD77" s="152" t="s">
        <v>409</v>
      </c>
      <c r="AE77" s="152" t="s">
        <v>304</v>
      </c>
      <c r="AF77" s="153">
        <f t="shared" si="5"/>
        <v>-15</v>
      </c>
      <c r="AG77" s="154">
        <f t="shared" si="6"/>
        <v>29.020000000000003</v>
      </c>
      <c r="AH77" s="155">
        <f t="shared" si="7"/>
        <v>-435.30000000000007</v>
      </c>
      <c r="AI77" s="156"/>
    </row>
    <row r="78" spans="1:35" ht="15">
      <c r="A78" s="108">
        <v>2019</v>
      </c>
      <c r="B78" s="108">
        <v>51</v>
      </c>
      <c r="C78" s="109" t="s">
        <v>278</v>
      </c>
      <c r="D78" s="150" t="s">
        <v>424</v>
      </c>
      <c r="E78" s="109" t="s">
        <v>306</v>
      </c>
      <c r="F78" s="111" t="s">
        <v>425</v>
      </c>
      <c r="G78" s="112">
        <v>0.3</v>
      </c>
      <c r="H78" s="112">
        <v>0.03</v>
      </c>
      <c r="I78" s="143" t="s">
        <v>125</v>
      </c>
      <c r="J78" s="112">
        <f t="shared" si="4"/>
        <v>0.27</v>
      </c>
      <c r="K78" s="151" t="s">
        <v>126</v>
      </c>
      <c r="L78" s="108">
        <v>2019</v>
      </c>
      <c r="M78" s="108">
        <v>426</v>
      </c>
      <c r="N78" s="109" t="s">
        <v>366</v>
      </c>
      <c r="O78" s="111" t="s">
        <v>402</v>
      </c>
      <c r="P78" s="109" t="s">
        <v>403</v>
      </c>
      <c r="Q78" s="109" t="s">
        <v>403</v>
      </c>
      <c r="R78" s="108">
        <v>8</v>
      </c>
      <c r="S78" s="111" t="s">
        <v>146</v>
      </c>
      <c r="T78" s="108">
        <v>1090602</v>
      </c>
      <c r="U78" s="108">
        <v>3650</v>
      </c>
      <c r="V78" s="108">
        <v>1808</v>
      </c>
      <c r="W78" s="108">
        <v>99</v>
      </c>
      <c r="X78" s="113">
        <v>2019</v>
      </c>
      <c r="Y78" s="113">
        <v>169</v>
      </c>
      <c r="Z78" s="113">
        <v>0</v>
      </c>
      <c r="AA78" s="114" t="s">
        <v>407</v>
      </c>
      <c r="AB78" s="108">
        <v>256</v>
      </c>
      <c r="AC78" s="109" t="s">
        <v>408</v>
      </c>
      <c r="AD78" s="152" t="s">
        <v>369</v>
      </c>
      <c r="AE78" s="152" t="s">
        <v>408</v>
      </c>
      <c r="AF78" s="153">
        <f t="shared" si="5"/>
        <v>41</v>
      </c>
      <c r="AG78" s="154">
        <f t="shared" si="6"/>
        <v>0.27</v>
      </c>
      <c r="AH78" s="155">
        <f t="shared" si="7"/>
        <v>11.07</v>
      </c>
      <c r="AI78" s="156"/>
    </row>
    <row r="79" spans="1:35" ht="15">
      <c r="A79" s="108">
        <v>2019</v>
      </c>
      <c r="B79" s="108">
        <v>52</v>
      </c>
      <c r="C79" s="109" t="s">
        <v>278</v>
      </c>
      <c r="D79" s="150" t="s">
        <v>426</v>
      </c>
      <c r="E79" s="109" t="s">
        <v>306</v>
      </c>
      <c r="F79" s="111" t="s">
        <v>427</v>
      </c>
      <c r="G79" s="112">
        <v>0.3</v>
      </c>
      <c r="H79" s="112">
        <v>0.03</v>
      </c>
      <c r="I79" s="143" t="s">
        <v>125</v>
      </c>
      <c r="J79" s="112">
        <f t="shared" si="4"/>
        <v>0.27</v>
      </c>
      <c r="K79" s="151" t="s">
        <v>126</v>
      </c>
      <c r="L79" s="108">
        <v>2019</v>
      </c>
      <c r="M79" s="108">
        <v>442</v>
      </c>
      <c r="N79" s="109" t="s">
        <v>406</v>
      </c>
      <c r="O79" s="111" t="s">
        <v>402</v>
      </c>
      <c r="P79" s="109" t="s">
        <v>403</v>
      </c>
      <c r="Q79" s="109" t="s">
        <v>403</v>
      </c>
      <c r="R79" s="108">
        <v>8</v>
      </c>
      <c r="S79" s="111" t="s">
        <v>146</v>
      </c>
      <c r="T79" s="108">
        <v>1090602</v>
      </c>
      <c r="U79" s="108">
        <v>3650</v>
      </c>
      <c r="V79" s="108">
        <v>1808</v>
      </c>
      <c r="W79" s="108">
        <v>99</v>
      </c>
      <c r="X79" s="113">
        <v>2019</v>
      </c>
      <c r="Y79" s="113">
        <v>169</v>
      </c>
      <c r="Z79" s="113">
        <v>0</v>
      </c>
      <c r="AA79" s="114" t="s">
        <v>407</v>
      </c>
      <c r="AB79" s="108">
        <v>256</v>
      </c>
      <c r="AC79" s="109" t="s">
        <v>408</v>
      </c>
      <c r="AD79" s="152" t="s">
        <v>409</v>
      </c>
      <c r="AE79" s="152" t="s">
        <v>408</v>
      </c>
      <c r="AF79" s="153">
        <f t="shared" si="5"/>
        <v>40</v>
      </c>
      <c r="AG79" s="154">
        <f t="shared" si="6"/>
        <v>0.27</v>
      </c>
      <c r="AH79" s="155">
        <f t="shared" si="7"/>
        <v>10.8</v>
      </c>
      <c r="AI79" s="156"/>
    </row>
    <row r="80" spans="1:35" ht="15">
      <c r="A80" s="108">
        <v>2019</v>
      </c>
      <c r="B80" s="108">
        <v>53</v>
      </c>
      <c r="C80" s="109" t="s">
        <v>278</v>
      </c>
      <c r="D80" s="150" t="s">
        <v>428</v>
      </c>
      <c r="E80" s="109" t="s">
        <v>268</v>
      </c>
      <c r="F80" s="111" t="s">
        <v>429</v>
      </c>
      <c r="G80" s="112">
        <v>2234.07</v>
      </c>
      <c r="H80" s="112">
        <v>203.1</v>
      </c>
      <c r="I80" s="143" t="s">
        <v>125</v>
      </c>
      <c r="J80" s="112">
        <f t="shared" si="4"/>
        <v>2030.9700000000003</v>
      </c>
      <c r="K80" s="151" t="s">
        <v>126</v>
      </c>
      <c r="L80" s="108">
        <v>2019</v>
      </c>
      <c r="M80" s="108">
        <v>566</v>
      </c>
      <c r="N80" s="109" t="s">
        <v>430</v>
      </c>
      <c r="O80" s="111" t="s">
        <v>215</v>
      </c>
      <c r="P80" s="109" t="s">
        <v>216</v>
      </c>
      <c r="Q80" s="109" t="s">
        <v>216</v>
      </c>
      <c r="R80" s="108">
        <v>6</v>
      </c>
      <c r="S80" s="111" t="s">
        <v>250</v>
      </c>
      <c r="T80" s="108">
        <v>1090503</v>
      </c>
      <c r="U80" s="108">
        <v>3550</v>
      </c>
      <c r="V80" s="108">
        <v>1738</v>
      </c>
      <c r="W80" s="108">
        <v>99</v>
      </c>
      <c r="X80" s="113">
        <v>2019</v>
      </c>
      <c r="Y80" s="113">
        <v>125</v>
      </c>
      <c r="Z80" s="113">
        <v>0</v>
      </c>
      <c r="AA80" s="114" t="s">
        <v>377</v>
      </c>
      <c r="AB80" s="108">
        <v>114</v>
      </c>
      <c r="AC80" s="109" t="s">
        <v>304</v>
      </c>
      <c r="AD80" s="152" t="s">
        <v>431</v>
      </c>
      <c r="AE80" s="152" t="s">
        <v>304</v>
      </c>
      <c r="AF80" s="153">
        <f t="shared" si="5"/>
        <v>-24</v>
      </c>
      <c r="AG80" s="154">
        <f t="shared" si="6"/>
        <v>2030.9700000000003</v>
      </c>
      <c r="AH80" s="155">
        <f t="shared" si="7"/>
        <v>-48743.280000000006</v>
      </c>
      <c r="AI80" s="156"/>
    </row>
    <row r="81" spans="1:35" ht="15">
      <c r="A81" s="108">
        <v>2019</v>
      </c>
      <c r="B81" s="108">
        <v>54</v>
      </c>
      <c r="C81" s="109" t="s">
        <v>278</v>
      </c>
      <c r="D81" s="150" t="s">
        <v>432</v>
      </c>
      <c r="E81" s="109" t="s">
        <v>268</v>
      </c>
      <c r="F81" s="111" t="s">
        <v>433</v>
      </c>
      <c r="G81" s="112">
        <v>1112.16</v>
      </c>
      <c r="H81" s="112">
        <v>101.11</v>
      </c>
      <c r="I81" s="143" t="s">
        <v>125</v>
      </c>
      <c r="J81" s="112">
        <f t="shared" si="4"/>
        <v>1011.0500000000001</v>
      </c>
      <c r="K81" s="151" t="s">
        <v>126</v>
      </c>
      <c r="L81" s="108">
        <v>2019</v>
      </c>
      <c r="M81" s="108">
        <v>572</v>
      </c>
      <c r="N81" s="109" t="s">
        <v>430</v>
      </c>
      <c r="O81" s="111" t="s">
        <v>215</v>
      </c>
      <c r="P81" s="109" t="s">
        <v>216</v>
      </c>
      <c r="Q81" s="109" t="s">
        <v>216</v>
      </c>
      <c r="R81" s="108">
        <v>8</v>
      </c>
      <c r="S81" s="111" t="s">
        <v>146</v>
      </c>
      <c r="T81" s="108">
        <v>1090503</v>
      </c>
      <c r="U81" s="108">
        <v>3550</v>
      </c>
      <c r="V81" s="108">
        <v>1738</v>
      </c>
      <c r="W81" s="108">
        <v>99</v>
      </c>
      <c r="X81" s="113">
        <v>2019</v>
      </c>
      <c r="Y81" s="113">
        <v>125</v>
      </c>
      <c r="Z81" s="113">
        <v>0</v>
      </c>
      <c r="AA81" s="114" t="s">
        <v>377</v>
      </c>
      <c r="AB81" s="108">
        <v>114</v>
      </c>
      <c r="AC81" s="109" t="s">
        <v>304</v>
      </c>
      <c r="AD81" s="152" t="s">
        <v>431</v>
      </c>
      <c r="AE81" s="152" t="s">
        <v>304</v>
      </c>
      <c r="AF81" s="153">
        <f t="shared" si="5"/>
        <v>-24</v>
      </c>
      <c r="AG81" s="154">
        <f t="shared" si="6"/>
        <v>1011.0500000000001</v>
      </c>
      <c r="AH81" s="155">
        <f t="shared" si="7"/>
        <v>-24265.2</v>
      </c>
      <c r="AI81" s="156"/>
    </row>
    <row r="82" spans="1:35" ht="15">
      <c r="A82" s="108">
        <v>2019</v>
      </c>
      <c r="B82" s="108">
        <v>55</v>
      </c>
      <c r="C82" s="109" t="s">
        <v>278</v>
      </c>
      <c r="D82" s="150" t="s">
        <v>434</v>
      </c>
      <c r="E82" s="109" t="s">
        <v>268</v>
      </c>
      <c r="F82" s="111" t="s">
        <v>435</v>
      </c>
      <c r="G82" s="112">
        <v>57.48</v>
      </c>
      <c r="H82" s="112">
        <v>5.23</v>
      </c>
      <c r="I82" s="143" t="s">
        <v>125</v>
      </c>
      <c r="J82" s="112">
        <f t="shared" si="4"/>
        <v>52.25</v>
      </c>
      <c r="K82" s="151" t="s">
        <v>126</v>
      </c>
      <c r="L82" s="108">
        <v>2019</v>
      </c>
      <c r="M82" s="108">
        <v>573</v>
      </c>
      <c r="N82" s="109" t="s">
        <v>430</v>
      </c>
      <c r="O82" s="111" t="s">
        <v>215</v>
      </c>
      <c r="P82" s="109" t="s">
        <v>216</v>
      </c>
      <c r="Q82" s="109" t="s">
        <v>216</v>
      </c>
      <c r="R82" s="108">
        <v>8</v>
      </c>
      <c r="S82" s="111" t="s">
        <v>146</v>
      </c>
      <c r="T82" s="108">
        <v>1090503</v>
      </c>
      <c r="U82" s="108">
        <v>3550</v>
      </c>
      <c r="V82" s="108">
        <v>1738</v>
      </c>
      <c r="W82" s="108">
        <v>99</v>
      </c>
      <c r="X82" s="113">
        <v>2019</v>
      </c>
      <c r="Y82" s="113">
        <v>125</v>
      </c>
      <c r="Z82" s="113">
        <v>0</v>
      </c>
      <c r="AA82" s="114" t="s">
        <v>377</v>
      </c>
      <c r="AB82" s="108">
        <v>114</v>
      </c>
      <c r="AC82" s="109" t="s">
        <v>304</v>
      </c>
      <c r="AD82" s="152" t="s">
        <v>431</v>
      </c>
      <c r="AE82" s="152" t="s">
        <v>304</v>
      </c>
      <c r="AF82" s="153">
        <f t="shared" si="5"/>
        <v>-24</v>
      </c>
      <c r="AG82" s="154">
        <f t="shared" si="6"/>
        <v>52.25</v>
      </c>
      <c r="AH82" s="155">
        <f t="shared" si="7"/>
        <v>-1254</v>
      </c>
      <c r="AI82" s="156"/>
    </row>
    <row r="83" spans="1:35" ht="15">
      <c r="A83" s="108">
        <v>2019</v>
      </c>
      <c r="B83" s="108">
        <v>56</v>
      </c>
      <c r="C83" s="109" t="s">
        <v>278</v>
      </c>
      <c r="D83" s="150" t="s">
        <v>436</v>
      </c>
      <c r="E83" s="109" t="s">
        <v>312</v>
      </c>
      <c r="F83" s="111" t="s">
        <v>437</v>
      </c>
      <c r="G83" s="112">
        <v>871.78</v>
      </c>
      <c r="H83" s="112">
        <v>157.21</v>
      </c>
      <c r="I83" s="143" t="s">
        <v>125</v>
      </c>
      <c r="J83" s="112">
        <f t="shared" si="4"/>
        <v>714.5699999999999</v>
      </c>
      <c r="K83" s="151" t="s">
        <v>227</v>
      </c>
      <c r="L83" s="108">
        <v>2019</v>
      </c>
      <c r="M83" s="108">
        <v>532</v>
      </c>
      <c r="N83" s="109" t="s">
        <v>188</v>
      </c>
      <c r="O83" s="111" t="s">
        <v>228</v>
      </c>
      <c r="P83" s="109" t="s">
        <v>229</v>
      </c>
      <c r="Q83" s="109" t="s">
        <v>230</v>
      </c>
      <c r="R83" s="108">
        <v>8</v>
      </c>
      <c r="S83" s="111" t="s">
        <v>146</v>
      </c>
      <c r="T83" s="108">
        <v>1080203</v>
      </c>
      <c r="U83" s="108">
        <v>2890</v>
      </c>
      <c r="V83" s="108">
        <v>1937</v>
      </c>
      <c r="W83" s="108">
        <v>99</v>
      </c>
      <c r="X83" s="113">
        <v>2019</v>
      </c>
      <c r="Y83" s="113">
        <v>277</v>
      </c>
      <c r="Z83" s="113">
        <v>0</v>
      </c>
      <c r="AA83" s="114" t="s">
        <v>377</v>
      </c>
      <c r="AB83" s="108">
        <v>117</v>
      </c>
      <c r="AC83" s="109" t="s">
        <v>304</v>
      </c>
      <c r="AD83" s="152" t="s">
        <v>438</v>
      </c>
      <c r="AE83" s="152" t="s">
        <v>304</v>
      </c>
      <c r="AF83" s="153">
        <f t="shared" si="5"/>
        <v>-21</v>
      </c>
      <c r="AG83" s="154">
        <f t="shared" si="6"/>
        <v>714.5699999999999</v>
      </c>
      <c r="AH83" s="155">
        <f t="shared" si="7"/>
        <v>-15005.97</v>
      </c>
      <c r="AI83" s="156"/>
    </row>
    <row r="84" spans="1:35" ht="15">
      <c r="A84" s="108">
        <v>2019</v>
      </c>
      <c r="B84" s="108">
        <v>57</v>
      </c>
      <c r="C84" s="109" t="s">
        <v>278</v>
      </c>
      <c r="D84" s="150" t="s">
        <v>439</v>
      </c>
      <c r="E84" s="109" t="s">
        <v>268</v>
      </c>
      <c r="F84" s="111" t="s">
        <v>440</v>
      </c>
      <c r="G84" s="112">
        <v>253.76</v>
      </c>
      <c r="H84" s="112">
        <v>45.76</v>
      </c>
      <c r="I84" s="143" t="s">
        <v>256</v>
      </c>
      <c r="J84" s="112">
        <f t="shared" si="4"/>
        <v>253.76</v>
      </c>
      <c r="K84" s="151" t="s">
        <v>126</v>
      </c>
      <c r="L84" s="108">
        <v>2019</v>
      </c>
      <c r="M84" s="108">
        <v>567</v>
      </c>
      <c r="N84" s="109" t="s">
        <v>430</v>
      </c>
      <c r="O84" s="111" t="s">
        <v>441</v>
      </c>
      <c r="P84" s="109" t="s">
        <v>442</v>
      </c>
      <c r="Q84" s="109" t="s">
        <v>443</v>
      </c>
      <c r="R84" s="108">
        <v>2</v>
      </c>
      <c r="S84" s="111" t="s">
        <v>129</v>
      </c>
      <c r="T84" s="108">
        <v>1010803</v>
      </c>
      <c r="U84" s="108">
        <v>800</v>
      </c>
      <c r="V84" s="108">
        <v>1043</v>
      </c>
      <c r="W84" s="108">
        <v>1</v>
      </c>
      <c r="X84" s="113">
        <v>2018</v>
      </c>
      <c r="Y84" s="113">
        <v>48</v>
      </c>
      <c r="Z84" s="113">
        <v>0</v>
      </c>
      <c r="AA84" s="114" t="s">
        <v>377</v>
      </c>
      <c r="AB84" s="108">
        <v>189</v>
      </c>
      <c r="AC84" s="109" t="s">
        <v>444</v>
      </c>
      <c r="AD84" s="152" t="s">
        <v>431</v>
      </c>
      <c r="AE84" s="152" t="s">
        <v>444</v>
      </c>
      <c r="AF84" s="153">
        <f t="shared" si="5"/>
        <v>2</v>
      </c>
      <c r="AG84" s="154">
        <f t="shared" si="6"/>
        <v>253.76</v>
      </c>
      <c r="AH84" s="155">
        <f t="shared" si="7"/>
        <v>507.52</v>
      </c>
      <c r="AI84" s="156"/>
    </row>
    <row r="85" spans="1:35" ht="15">
      <c r="A85" s="108">
        <v>2019</v>
      </c>
      <c r="B85" s="108">
        <v>58</v>
      </c>
      <c r="C85" s="109" t="s">
        <v>278</v>
      </c>
      <c r="D85" s="150" t="s">
        <v>445</v>
      </c>
      <c r="E85" s="109" t="s">
        <v>312</v>
      </c>
      <c r="F85" s="111" t="s">
        <v>446</v>
      </c>
      <c r="G85" s="112">
        <v>646.76</v>
      </c>
      <c r="H85" s="112">
        <v>30.8</v>
      </c>
      <c r="I85" s="143" t="s">
        <v>125</v>
      </c>
      <c r="J85" s="112">
        <f t="shared" si="4"/>
        <v>615.96</v>
      </c>
      <c r="K85" s="151" t="s">
        <v>126</v>
      </c>
      <c r="L85" s="108">
        <v>2019</v>
      </c>
      <c r="M85" s="108">
        <v>558</v>
      </c>
      <c r="N85" s="109" t="s">
        <v>268</v>
      </c>
      <c r="O85" s="111" t="s">
        <v>241</v>
      </c>
      <c r="P85" s="109" t="s">
        <v>242</v>
      </c>
      <c r="Q85" s="109" t="s">
        <v>126</v>
      </c>
      <c r="R85" s="108">
        <v>5</v>
      </c>
      <c r="S85" s="111" t="s">
        <v>167</v>
      </c>
      <c r="T85" s="108">
        <v>1040103</v>
      </c>
      <c r="U85" s="108">
        <v>1460</v>
      </c>
      <c r="V85" s="108">
        <v>1346</v>
      </c>
      <c r="W85" s="108">
        <v>3</v>
      </c>
      <c r="X85" s="113">
        <v>2019</v>
      </c>
      <c r="Y85" s="113">
        <v>22</v>
      </c>
      <c r="Z85" s="113">
        <v>0</v>
      </c>
      <c r="AA85" s="114" t="s">
        <v>377</v>
      </c>
      <c r="AB85" s="108">
        <v>191</v>
      </c>
      <c r="AC85" s="109" t="s">
        <v>444</v>
      </c>
      <c r="AD85" s="152" t="s">
        <v>447</v>
      </c>
      <c r="AE85" s="152" t="s">
        <v>444</v>
      </c>
      <c r="AF85" s="153">
        <f t="shared" si="5"/>
        <v>3</v>
      </c>
      <c r="AG85" s="154">
        <f t="shared" si="6"/>
        <v>615.96</v>
      </c>
      <c r="AH85" s="155">
        <f t="shared" si="7"/>
        <v>1847.88</v>
      </c>
      <c r="AI85" s="156"/>
    </row>
    <row r="86" spans="1:35" ht="15">
      <c r="A86" s="108">
        <v>2019</v>
      </c>
      <c r="B86" s="108">
        <v>59</v>
      </c>
      <c r="C86" s="109" t="s">
        <v>278</v>
      </c>
      <c r="D86" s="150" t="s">
        <v>448</v>
      </c>
      <c r="E86" s="109" t="s">
        <v>312</v>
      </c>
      <c r="F86" s="111" t="s">
        <v>449</v>
      </c>
      <c r="G86" s="112">
        <v>1630.37</v>
      </c>
      <c r="H86" s="112">
        <v>77.64</v>
      </c>
      <c r="I86" s="143" t="s">
        <v>125</v>
      </c>
      <c r="J86" s="112">
        <f t="shared" si="4"/>
        <v>1552.7299999999998</v>
      </c>
      <c r="K86" s="151" t="s">
        <v>239</v>
      </c>
      <c r="L86" s="108">
        <v>2019</v>
      </c>
      <c r="M86" s="108">
        <v>557</v>
      </c>
      <c r="N86" s="109" t="s">
        <v>268</v>
      </c>
      <c r="O86" s="111" t="s">
        <v>241</v>
      </c>
      <c r="P86" s="109" t="s">
        <v>242</v>
      </c>
      <c r="Q86" s="109" t="s">
        <v>126</v>
      </c>
      <c r="R86" s="108">
        <v>5</v>
      </c>
      <c r="S86" s="111" t="s">
        <v>167</v>
      </c>
      <c r="T86" s="108">
        <v>1040203</v>
      </c>
      <c r="U86" s="108">
        <v>1570</v>
      </c>
      <c r="V86" s="108">
        <v>1420</v>
      </c>
      <c r="W86" s="108">
        <v>99</v>
      </c>
      <c r="X86" s="113">
        <v>2019</v>
      </c>
      <c r="Y86" s="113">
        <v>23</v>
      </c>
      <c r="Z86" s="113">
        <v>0</v>
      </c>
      <c r="AA86" s="114" t="s">
        <v>377</v>
      </c>
      <c r="AB86" s="108">
        <v>192</v>
      </c>
      <c r="AC86" s="109" t="s">
        <v>444</v>
      </c>
      <c r="AD86" s="152" t="s">
        <v>447</v>
      </c>
      <c r="AE86" s="152" t="s">
        <v>444</v>
      </c>
      <c r="AF86" s="153">
        <f t="shared" si="5"/>
        <v>3</v>
      </c>
      <c r="AG86" s="154">
        <f t="shared" si="6"/>
        <v>1552.7299999999998</v>
      </c>
      <c r="AH86" s="155">
        <f t="shared" si="7"/>
        <v>4658.19</v>
      </c>
      <c r="AI86" s="156"/>
    </row>
    <row r="87" spans="1:35" ht="15">
      <c r="A87" s="108">
        <v>2019</v>
      </c>
      <c r="B87" s="108">
        <v>60</v>
      </c>
      <c r="C87" s="109" t="s">
        <v>278</v>
      </c>
      <c r="D87" s="150" t="s">
        <v>450</v>
      </c>
      <c r="E87" s="109" t="s">
        <v>312</v>
      </c>
      <c r="F87" s="111" t="s">
        <v>451</v>
      </c>
      <c r="G87" s="112">
        <v>341.34</v>
      </c>
      <c r="H87" s="112">
        <v>16.25</v>
      </c>
      <c r="I87" s="143" t="s">
        <v>125</v>
      </c>
      <c r="J87" s="112">
        <f t="shared" si="4"/>
        <v>325.09</v>
      </c>
      <c r="K87" s="151" t="s">
        <v>239</v>
      </c>
      <c r="L87" s="108">
        <v>2019</v>
      </c>
      <c r="M87" s="108">
        <v>556</v>
      </c>
      <c r="N87" s="109" t="s">
        <v>268</v>
      </c>
      <c r="O87" s="111" t="s">
        <v>241</v>
      </c>
      <c r="P87" s="109" t="s">
        <v>242</v>
      </c>
      <c r="Q87" s="109" t="s">
        <v>126</v>
      </c>
      <c r="R87" s="108">
        <v>6</v>
      </c>
      <c r="S87" s="111" t="s">
        <v>250</v>
      </c>
      <c r="T87" s="108">
        <v>1100403</v>
      </c>
      <c r="U87" s="108">
        <v>4100</v>
      </c>
      <c r="V87" s="108">
        <v>1782</v>
      </c>
      <c r="W87" s="108">
        <v>99</v>
      </c>
      <c r="X87" s="113">
        <v>2019</v>
      </c>
      <c r="Y87" s="113">
        <v>25</v>
      </c>
      <c r="Z87" s="113">
        <v>0</v>
      </c>
      <c r="AA87" s="114" t="s">
        <v>377</v>
      </c>
      <c r="AB87" s="108">
        <v>194</v>
      </c>
      <c r="AC87" s="109" t="s">
        <v>444</v>
      </c>
      <c r="AD87" s="152" t="s">
        <v>447</v>
      </c>
      <c r="AE87" s="152" t="s">
        <v>444</v>
      </c>
      <c r="AF87" s="153">
        <f t="shared" si="5"/>
        <v>3</v>
      </c>
      <c r="AG87" s="154">
        <f t="shared" si="6"/>
        <v>325.09</v>
      </c>
      <c r="AH87" s="155">
        <f t="shared" si="7"/>
        <v>975.27</v>
      </c>
      <c r="AI87" s="156"/>
    </row>
    <row r="88" spans="1:35" ht="15">
      <c r="A88" s="108">
        <v>2019</v>
      </c>
      <c r="B88" s="108">
        <v>61</v>
      </c>
      <c r="C88" s="109" t="s">
        <v>278</v>
      </c>
      <c r="D88" s="150" t="s">
        <v>452</v>
      </c>
      <c r="E88" s="109" t="s">
        <v>312</v>
      </c>
      <c r="F88" s="111" t="s">
        <v>453</v>
      </c>
      <c r="G88" s="112">
        <v>295.91</v>
      </c>
      <c r="H88" s="112">
        <v>14.09</v>
      </c>
      <c r="I88" s="143" t="s">
        <v>125</v>
      </c>
      <c r="J88" s="112">
        <f t="shared" si="4"/>
        <v>281.82000000000005</v>
      </c>
      <c r="K88" s="151" t="s">
        <v>126</v>
      </c>
      <c r="L88" s="108">
        <v>2019</v>
      </c>
      <c r="M88" s="108">
        <v>559</v>
      </c>
      <c r="N88" s="109" t="s">
        <v>268</v>
      </c>
      <c r="O88" s="111" t="s">
        <v>241</v>
      </c>
      <c r="P88" s="109" t="s">
        <v>242</v>
      </c>
      <c r="Q88" s="109" t="s">
        <v>126</v>
      </c>
      <c r="R88" s="108">
        <v>2</v>
      </c>
      <c r="S88" s="111" t="s">
        <v>129</v>
      </c>
      <c r="T88" s="108">
        <v>1010803</v>
      </c>
      <c r="U88" s="108">
        <v>800</v>
      </c>
      <c r="V88" s="108">
        <v>1043</v>
      </c>
      <c r="W88" s="108">
        <v>1</v>
      </c>
      <c r="X88" s="113">
        <v>2019</v>
      </c>
      <c r="Y88" s="113">
        <v>27</v>
      </c>
      <c r="Z88" s="113">
        <v>0</v>
      </c>
      <c r="AA88" s="114" t="s">
        <v>377</v>
      </c>
      <c r="AB88" s="108">
        <v>190</v>
      </c>
      <c r="AC88" s="109" t="s">
        <v>444</v>
      </c>
      <c r="AD88" s="152" t="s">
        <v>447</v>
      </c>
      <c r="AE88" s="152" t="s">
        <v>444</v>
      </c>
      <c r="AF88" s="153">
        <f t="shared" si="5"/>
        <v>3</v>
      </c>
      <c r="AG88" s="154">
        <f t="shared" si="6"/>
        <v>281.82000000000005</v>
      </c>
      <c r="AH88" s="155">
        <f t="shared" si="7"/>
        <v>845.4600000000002</v>
      </c>
      <c r="AI88" s="156"/>
    </row>
    <row r="89" spans="1:35" ht="15">
      <c r="A89" s="108">
        <v>2019</v>
      </c>
      <c r="B89" s="108">
        <v>62</v>
      </c>
      <c r="C89" s="109" t="s">
        <v>278</v>
      </c>
      <c r="D89" s="150" t="s">
        <v>454</v>
      </c>
      <c r="E89" s="109" t="s">
        <v>312</v>
      </c>
      <c r="F89" s="111" t="s">
        <v>455</v>
      </c>
      <c r="G89" s="112">
        <v>1735.14</v>
      </c>
      <c r="H89" s="112">
        <v>82.63</v>
      </c>
      <c r="I89" s="143" t="s">
        <v>125</v>
      </c>
      <c r="J89" s="112">
        <f t="shared" si="4"/>
        <v>1652.5100000000002</v>
      </c>
      <c r="K89" s="151" t="s">
        <v>239</v>
      </c>
      <c r="L89" s="108">
        <v>2019</v>
      </c>
      <c r="M89" s="108">
        <v>555</v>
      </c>
      <c r="N89" s="109" t="s">
        <v>268</v>
      </c>
      <c r="O89" s="111" t="s">
        <v>241</v>
      </c>
      <c r="P89" s="109" t="s">
        <v>242</v>
      </c>
      <c r="Q89" s="109" t="s">
        <v>126</v>
      </c>
      <c r="R89" s="108">
        <v>2</v>
      </c>
      <c r="S89" s="111" t="s">
        <v>129</v>
      </c>
      <c r="T89" s="108">
        <v>1040503</v>
      </c>
      <c r="U89" s="108">
        <v>1900</v>
      </c>
      <c r="V89" s="108">
        <v>1416</v>
      </c>
      <c r="W89" s="108">
        <v>1</v>
      </c>
      <c r="X89" s="113">
        <v>2019</v>
      </c>
      <c r="Y89" s="113">
        <v>21</v>
      </c>
      <c r="Z89" s="113">
        <v>0</v>
      </c>
      <c r="AA89" s="114" t="s">
        <v>377</v>
      </c>
      <c r="AB89" s="108">
        <v>193</v>
      </c>
      <c r="AC89" s="109" t="s">
        <v>444</v>
      </c>
      <c r="AD89" s="152" t="s">
        <v>447</v>
      </c>
      <c r="AE89" s="152" t="s">
        <v>444</v>
      </c>
      <c r="AF89" s="153">
        <f t="shared" si="5"/>
        <v>3</v>
      </c>
      <c r="AG89" s="154">
        <f t="shared" si="6"/>
        <v>1652.5100000000002</v>
      </c>
      <c r="AH89" s="155">
        <f t="shared" si="7"/>
        <v>4957.530000000001</v>
      </c>
      <c r="AI89" s="156"/>
    </row>
    <row r="90" spans="1:35" ht="15">
      <c r="A90" s="108">
        <v>2019</v>
      </c>
      <c r="B90" s="108">
        <v>63</v>
      </c>
      <c r="C90" s="109" t="s">
        <v>278</v>
      </c>
      <c r="D90" s="150" t="s">
        <v>456</v>
      </c>
      <c r="E90" s="109" t="s">
        <v>312</v>
      </c>
      <c r="F90" s="111" t="s">
        <v>457</v>
      </c>
      <c r="G90" s="112">
        <v>620.25</v>
      </c>
      <c r="H90" s="112">
        <v>23.86</v>
      </c>
      <c r="I90" s="143" t="s">
        <v>125</v>
      </c>
      <c r="J90" s="112">
        <f t="shared" si="4"/>
        <v>596.39</v>
      </c>
      <c r="K90" s="151" t="s">
        <v>264</v>
      </c>
      <c r="L90" s="108">
        <v>2019</v>
      </c>
      <c r="M90" s="108">
        <v>534</v>
      </c>
      <c r="N90" s="109" t="s">
        <v>188</v>
      </c>
      <c r="O90" s="111" t="s">
        <v>266</v>
      </c>
      <c r="P90" s="109" t="s">
        <v>267</v>
      </c>
      <c r="Q90" s="109" t="s">
        <v>267</v>
      </c>
      <c r="R90" s="108">
        <v>5</v>
      </c>
      <c r="S90" s="111" t="s">
        <v>167</v>
      </c>
      <c r="T90" s="108">
        <v>1040503</v>
      </c>
      <c r="U90" s="108">
        <v>1900</v>
      </c>
      <c r="V90" s="108">
        <v>1416</v>
      </c>
      <c r="W90" s="108">
        <v>1</v>
      </c>
      <c r="X90" s="113">
        <v>2019</v>
      </c>
      <c r="Y90" s="113">
        <v>19</v>
      </c>
      <c r="Z90" s="113">
        <v>0</v>
      </c>
      <c r="AA90" s="114" t="s">
        <v>377</v>
      </c>
      <c r="AB90" s="108">
        <v>130</v>
      </c>
      <c r="AC90" s="109" t="s">
        <v>304</v>
      </c>
      <c r="AD90" s="152" t="s">
        <v>438</v>
      </c>
      <c r="AE90" s="152" t="s">
        <v>304</v>
      </c>
      <c r="AF90" s="153">
        <f t="shared" si="5"/>
        <v>-21</v>
      </c>
      <c r="AG90" s="154">
        <f t="shared" si="6"/>
        <v>596.39</v>
      </c>
      <c r="AH90" s="155">
        <f t="shared" si="7"/>
        <v>-12524.19</v>
      </c>
      <c r="AI90" s="156"/>
    </row>
    <row r="91" spans="1:35" ht="15">
      <c r="A91" s="108">
        <v>2019</v>
      </c>
      <c r="B91" s="108">
        <v>64</v>
      </c>
      <c r="C91" s="109" t="s">
        <v>278</v>
      </c>
      <c r="D91" s="150" t="s">
        <v>458</v>
      </c>
      <c r="E91" s="109" t="s">
        <v>312</v>
      </c>
      <c r="F91" s="111" t="s">
        <v>459</v>
      </c>
      <c r="G91" s="112">
        <v>319.89</v>
      </c>
      <c r="H91" s="112">
        <v>12.3</v>
      </c>
      <c r="I91" s="143" t="s">
        <v>125</v>
      </c>
      <c r="J91" s="112">
        <f t="shared" si="4"/>
        <v>307.59</v>
      </c>
      <c r="K91" s="151" t="s">
        <v>264</v>
      </c>
      <c r="L91" s="108">
        <v>2019</v>
      </c>
      <c r="M91" s="108">
        <v>533</v>
      </c>
      <c r="N91" s="109" t="s">
        <v>188</v>
      </c>
      <c r="O91" s="111" t="s">
        <v>266</v>
      </c>
      <c r="P91" s="109" t="s">
        <v>267</v>
      </c>
      <c r="Q91" s="109" t="s">
        <v>267</v>
      </c>
      <c r="R91" s="108">
        <v>5</v>
      </c>
      <c r="S91" s="111" t="s">
        <v>167</v>
      </c>
      <c r="T91" s="108">
        <v>1040503</v>
      </c>
      <c r="U91" s="108">
        <v>1900</v>
      </c>
      <c r="V91" s="108">
        <v>1416</v>
      </c>
      <c r="W91" s="108">
        <v>1</v>
      </c>
      <c r="X91" s="113">
        <v>2019</v>
      </c>
      <c r="Y91" s="113">
        <v>19</v>
      </c>
      <c r="Z91" s="113">
        <v>0</v>
      </c>
      <c r="AA91" s="114" t="s">
        <v>377</v>
      </c>
      <c r="AB91" s="108">
        <v>130</v>
      </c>
      <c r="AC91" s="109" t="s">
        <v>304</v>
      </c>
      <c r="AD91" s="152" t="s">
        <v>438</v>
      </c>
      <c r="AE91" s="152" t="s">
        <v>304</v>
      </c>
      <c r="AF91" s="153">
        <f t="shared" si="5"/>
        <v>-21</v>
      </c>
      <c r="AG91" s="154">
        <f t="shared" si="6"/>
        <v>307.59</v>
      </c>
      <c r="AH91" s="155">
        <f t="shared" si="7"/>
        <v>-6459.389999999999</v>
      </c>
      <c r="AI91" s="156"/>
    </row>
    <row r="92" spans="1:35" ht="15">
      <c r="A92" s="108">
        <v>2019</v>
      </c>
      <c r="B92" s="108">
        <v>65</v>
      </c>
      <c r="C92" s="109" t="s">
        <v>278</v>
      </c>
      <c r="D92" s="150" t="s">
        <v>460</v>
      </c>
      <c r="E92" s="109" t="s">
        <v>312</v>
      </c>
      <c r="F92" s="111" t="s">
        <v>461</v>
      </c>
      <c r="G92" s="112">
        <v>2293.44</v>
      </c>
      <c r="H92" s="112">
        <v>88.21</v>
      </c>
      <c r="I92" s="143" t="s">
        <v>125</v>
      </c>
      <c r="J92" s="112">
        <f t="shared" si="4"/>
        <v>2205.23</v>
      </c>
      <c r="K92" s="151" t="s">
        <v>264</v>
      </c>
      <c r="L92" s="108">
        <v>2019</v>
      </c>
      <c r="M92" s="108">
        <v>581</v>
      </c>
      <c r="N92" s="109" t="s">
        <v>462</v>
      </c>
      <c r="O92" s="111" t="s">
        <v>266</v>
      </c>
      <c r="P92" s="109" t="s">
        <v>267</v>
      </c>
      <c r="Q92" s="109" t="s">
        <v>267</v>
      </c>
      <c r="R92" s="108">
        <v>5</v>
      </c>
      <c r="S92" s="111" t="s">
        <v>167</v>
      </c>
      <c r="T92" s="108">
        <v>1040503</v>
      </c>
      <c r="U92" s="108">
        <v>1900</v>
      </c>
      <c r="V92" s="108">
        <v>1416</v>
      </c>
      <c r="W92" s="108">
        <v>1</v>
      </c>
      <c r="X92" s="113">
        <v>2019</v>
      </c>
      <c r="Y92" s="113">
        <v>19</v>
      </c>
      <c r="Z92" s="113">
        <v>0</v>
      </c>
      <c r="AA92" s="114" t="s">
        <v>377</v>
      </c>
      <c r="AB92" s="108">
        <v>129</v>
      </c>
      <c r="AC92" s="109" t="s">
        <v>304</v>
      </c>
      <c r="AD92" s="152" t="s">
        <v>463</v>
      </c>
      <c r="AE92" s="152" t="s">
        <v>304</v>
      </c>
      <c r="AF92" s="153">
        <f t="shared" si="5"/>
        <v>-25</v>
      </c>
      <c r="AG92" s="154">
        <f t="shared" si="6"/>
        <v>2205.23</v>
      </c>
      <c r="AH92" s="155">
        <f t="shared" si="7"/>
        <v>-55130.75</v>
      </c>
      <c r="AI92" s="156"/>
    </row>
    <row r="93" spans="1:35" ht="15">
      <c r="A93" s="108">
        <v>2019</v>
      </c>
      <c r="B93" s="108">
        <v>66</v>
      </c>
      <c r="C93" s="109" t="s">
        <v>278</v>
      </c>
      <c r="D93" s="150" t="s">
        <v>464</v>
      </c>
      <c r="E93" s="109" t="s">
        <v>312</v>
      </c>
      <c r="F93" s="111" t="s">
        <v>465</v>
      </c>
      <c r="G93" s="112">
        <v>1086.42</v>
      </c>
      <c r="H93" s="112">
        <v>41.79</v>
      </c>
      <c r="I93" s="143" t="s">
        <v>125</v>
      </c>
      <c r="J93" s="112">
        <f t="shared" si="4"/>
        <v>1044.63</v>
      </c>
      <c r="K93" s="151" t="s">
        <v>264</v>
      </c>
      <c r="L93" s="108">
        <v>2019</v>
      </c>
      <c r="M93" s="108">
        <v>579</v>
      </c>
      <c r="N93" s="109" t="s">
        <v>462</v>
      </c>
      <c r="O93" s="111" t="s">
        <v>266</v>
      </c>
      <c r="P93" s="109" t="s">
        <v>267</v>
      </c>
      <c r="Q93" s="109" t="s">
        <v>267</v>
      </c>
      <c r="R93" s="108">
        <v>5</v>
      </c>
      <c r="S93" s="111" t="s">
        <v>167</v>
      </c>
      <c r="T93" s="108">
        <v>1040503</v>
      </c>
      <c r="U93" s="108">
        <v>1900</v>
      </c>
      <c r="V93" s="108">
        <v>1416</v>
      </c>
      <c r="W93" s="108">
        <v>1</v>
      </c>
      <c r="X93" s="113">
        <v>2019</v>
      </c>
      <c r="Y93" s="113">
        <v>19</v>
      </c>
      <c r="Z93" s="113">
        <v>0</v>
      </c>
      <c r="AA93" s="114" t="s">
        <v>377</v>
      </c>
      <c r="AB93" s="108">
        <v>129</v>
      </c>
      <c r="AC93" s="109" t="s">
        <v>304</v>
      </c>
      <c r="AD93" s="152" t="s">
        <v>463</v>
      </c>
      <c r="AE93" s="152" t="s">
        <v>304</v>
      </c>
      <c r="AF93" s="153">
        <f t="shared" si="5"/>
        <v>-25</v>
      </c>
      <c r="AG93" s="154">
        <f t="shared" si="6"/>
        <v>1044.63</v>
      </c>
      <c r="AH93" s="155">
        <f t="shared" si="7"/>
        <v>-26115.750000000004</v>
      </c>
      <c r="AI93" s="156"/>
    </row>
    <row r="94" spans="1:35" ht="15">
      <c r="A94" s="108">
        <v>2019</v>
      </c>
      <c r="B94" s="108">
        <v>67</v>
      </c>
      <c r="C94" s="109" t="s">
        <v>278</v>
      </c>
      <c r="D94" s="150" t="s">
        <v>466</v>
      </c>
      <c r="E94" s="109" t="s">
        <v>312</v>
      </c>
      <c r="F94" s="111" t="s">
        <v>467</v>
      </c>
      <c r="G94" s="112">
        <v>16.25</v>
      </c>
      <c r="H94" s="112">
        <v>2.93</v>
      </c>
      <c r="I94" s="143" t="s">
        <v>125</v>
      </c>
      <c r="J94" s="112">
        <f t="shared" si="4"/>
        <v>13.32</v>
      </c>
      <c r="K94" s="151" t="s">
        <v>143</v>
      </c>
      <c r="L94" s="108">
        <v>2019</v>
      </c>
      <c r="M94" s="108">
        <v>470</v>
      </c>
      <c r="N94" s="109" t="s">
        <v>224</v>
      </c>
      <c r="O94" s="111" t="s">
        <v>156</v>
      </c>
      <c r="P94" s="109" t="s">
        <v>157</v>
      </c>
      <c r="Q94" s="109" t="s">
        <v>157</v>
      </c>
      <c r="R94" s="108">
        <v>8</v>
      </c>
      <c r="S94" s="111" t="s">
        <v>146</v>
      </c>
      <c r="T94" s="108">
        <v>1080203</v>
      </c>
      <c r="U94" s="108">
        <v>2890</v>
      </c>
      <c r="V94" s="108">
        <v>1937</v>
      </c>
      <c r="W94" s="108">
        <v>99</v>
      </c>
      <c r="X94" s="113">
        <v>2018</v>
      </c>
      <c r="Y94" s="113">
        <v>170</v>
      </c>
      <c r="Z94" s="113">
        <v>0</v>
      </c>
      <c r="AA94" s="114" t="s">
        <v>377</v>
      </c>
      <c r="AB94" s="108">
        <v>121</v>
      </c>
      <c r="AC94" s="109" t="s">
        <v>304</v>
      </c>
      <c r="AD94" s="152" t="s">
        <v>468</v>
      </c>
      <c r="AE94" s="152" t="s">
        <v>304</v>
      </c>
      <c r="AF94" s="153">
        <f t="shared" si="5"/>
        <v>-16</v>
      </c>
      <c r="AG94" s="154">
        <f t="shared" si="6"/>
        <v>13.32</v>
      </c>
      <c r="AH94" s="155">
        <f t="shared" si="7"/>
        <v>-213.12</v>
      </c>
      <c r="AI94" s="156"/>
    </row>
    <row r="95" spans="1:35" ht="15">
      <c r="A95" s="108">
        <v>2019</v>
      </c>
      <c r="B95" s="108">
        <v>68</v>
      </c>
      <c r="C95" s="109" t="s">
        <v>278</v>
      </c>
      <c r="D95" s="150" t="s">
        <v>469</v>
      </c>
      <c r="E95" s="109" t="s">
        <v>312</v>
      </c>
      <c r="F95" s="111" t="s">
        <v>470</v>
      </c>
      <c r="G95" s="112">
        <v>63.31</v>
      </c>
      <c r="H95" s="112">
        <v>11.42</v>
      </c>
      <c r="I95" s="143" t="s">
        <v>125</v>
      </c>
      <c r="J95" s="112">
        <f t="shared" si="4"/>
        <v>51.89</v>
      </c>
      <c r="K95" s="151" t="s">
        <v>143</v>
      </c>
      <c r="L95" s="108">
        <v>2019</v>
      </c>
      <c r="M95" s="108">
        <v>475</v>
      </c>
      <c r="N95" s="109" t="s">
        <v>224</v>
      </c>
      <c r="O95" s="111" t="s">
        <v>156</v>
      </c>
      <c r="P95" s="109" t="s">
        <v>157</v>
      </c>
      <c r="Q95" s="109" t="s">
        <v>157</v>
      </c>
      <c r="R95" s="108">
        <v>8</v>
      </c>
      <c r="S95" s="111" t="s">
        <v>146</v>
      </c>
      <c r="T95" s="108">
        <v>1080203</v>
      </c>
      <c r="U95" s="108">
        <v>2890</v>
      </c>
      <c r="V95" s="108">
        <v>1937</v>
      </c>
      <c r="W95" s="108">
        <v>99</v>
      </c>
      <c r="X95" s="113">
        <v>2018</v>
      </c>
      <c r="Y95" s="113">
        <v>170</v>
      </c>
      <c r="Z95" s="113">
        <v>0</v>
      </c>
      <c r="AA95" s="114" t="s">
        <v>377</v>
      </c>
      <c r="AB95" s="108">
        <v>121</v>
      </c>
      <c r="AC95" s="109" t="s">
        <v>304</v>
      </c>
      <c r="AD95" s="152" t="s">
        <v>468</v>
      </c>
      <c r="AE95" s="152" t="s">
        <v>304</v>
      </c>
      <c r="AF95" s="153">
        <f t="shared" si="5"/>
        <v>-16</v>
      </c>
      <c r="AG95" s="154">
        <f t="shared" si="6"/>
        <v>51.89</v>
      </c>
      <c r="AH95" s="155">
        <f t="shared" si="7"/>
        <v>-830.24</v>
      </c>
      <c r="AI95" s="156"/>
    </row>
    <row r="96" spans="1:35" ht="15">
      <c r="A96" s="108">
        <v>2019</v>
      </c>
      <c r="B96" s="108">
        <v>69</v>
      </c>
      <c r="C96" s="109" t="s">
        <v>278</v>
      </c>
      <c r="D96" s="150" t="s">
        <v>471</v>
      </c>
      <c r="E96" s="109" t="s">
        <v>312</v>
      </c>
      <c r="F96" s="111" t="s">
        <v>472</v>
      </c>
      <c r="G96" s="112">
        <v>34.7</v>
      </c>
      <c r="H96" s="112">
        <v>6.26</v>
      </c>
      <c r="I96" s="143" t="s">
        <v>125</v>
      </c>
      <c r="J96" s="112">
        <f t="shared" si="4"/>
        <v>28.440000000000005</v>
      </c>
      <c r="K96" s="151" t="s">
        <v>143</v>
      </c>
      <c r="L96" s="108">
        <v>2019</v>
      </c>
      <c r="M96" s="108">
        <v>449</v>
      </c>
      <c r="N96" s="109" t="s">
        <v>406</v>
      </c>
      <c r="O96" s="111" t="s">
        <v>156</v>
      </c>
      <c r="P96" s="109" t="s">
        <v>157</v>
      </c>
      <c r="Q96" s="109" t="s">
        <v>157</v>
      </c>
      <c r="R96" s="108">
        <v>8</v>
      </c>
      <c r="S96" s="111" t="s">
        <v>146</v>
      </c>
      <c r="T96" s="108">
        <v>1080203</v>
      </c>
      <c r="U96" s="108">
        <v>2890</v>
      </c>
      <c r="V96" s="108">
        <v>1937</v>
      </c>
      <c r="W96" s="108">
        <v>99</v>
      </c>
      <c r="X96" s="113">
        <v>2018</v>
      </c>
      <c r="Y96" s="113">
        <v>170</v>
      </c>
      <c r="Z96" s="113">
        <v>0</v>
      </c>
      <c r="AA96" s="114" t="s">
        <v>377</v>
      </c>
      <c r="AB96" s="108">
        <v>121</v>
      </c>
      <c r="AC96" s="109" t="s">
        <v>304</v>
      </c>
      <c r="AD96" s="152" t="s">
        <v>409</v>
      </c>
      <c r="AE96" s="152" t="s">
        <v>304</v>
      </c>
      <c r="AF96" s="153">
        <f t="shared" si="5"/>
        <v>-15</v>
      </c>
      <c r="AG96" s="154">
        <f t="shared" si="6"/>
        <v>28.440000000000005</v>
      </c>
      <c r="AH96" s="155">
        <f t="shared" si="7"/>
        <v>-426.6000000000001</v>
      </c>
      <c r="AI96" s="156"/>
    </row>
    <row r="97" spans="1:35" ht="15">
      <c r="A97" s="108">
        <v>2019</v>
      </c>
      <c r="B97" s="108">
        <v>70</v>
      </c>
      <c r="C97" s="109" t="s">
        <v>278</v>
      </c>
      <c r="D97" s="150" t="s">
        <v>473</v>
      </c>
      <c r="E97" s="109" t="s">
        <v>312</v>
      </c>
      <c r="F97" s="111" t="s">
        <v>474</v>
      </c>
      <c r="G97" s="112">
        <v>132.71</v>
      </c>
      <c r="H97" s="112">
        <v>23.93</v>
      </c>
      <c r="I97" s="143" t="s">
        <v>125</v>
      </c>
      <c r="J97" s="112">
        <f t="shared" si="4"/>
        <v>108.78</v>
      </c>
      <c r="K97" s="151" t="s">
        <v>143</v>
      </c>
      <c r="L97" s="108">
        <v>2019</v>
      </c>
      <c r="M97" s="108">
        <v>447</v>
      </c>
      <c r="N97" s="109" t="s">
        <v>406</v>
      </c>
      <c r="O97" s="111" t="s">
        <v>156</v>
      </c>
      <c r="P97" s="109" t="s">
        <v>157</v>
      </c>
      <c r="Q97" s="109" t="s">
        <v>157</v>
      </c>
      <c r="R97" s="108">
        <v>8</v>
      </c>
      <c r="S97" s="111" t="s">
        <v>146</v>
      </c>
      <c r="T97" s="108">
        <v>1080203</v>
      </c>
      <c r="U97" s="108">
        <v>2890</v>
      </c>
      <c r="V97" s="108">
        <v>1937</v>
      </c>
      <c r="W97" s="108">
        <v>99</v>
      </c>
      <c r="X97" s="113">
        <v>2018</v>
      </c>
      <c r="Y97" s="113">
        <v>170</v>
      </c>
      <c r="Z97" s="113">
        <v>0</v>
      </c>
      <c r="AA97" s="114" t="s">
        <v>377</v>
      </c>
      <c r="AB97" s="108">
        <v>121</v>
      </c>
      <c r="AC97" s="109" t="s">
        <v>304</v>
      </c>
      <c r="AD97" s="152" t="s">
        <v>409</v>
      </c>
      <c r="AE97" s="152" t="s">
        <v>304</v>
      </c>
      <c r="AF97" s="153">
        <f t="shared" si="5"/>
        <v>-15</v>
      </c>
      <c r="AG97" s="154">
        <f t="shared" si="6"/>
        <v>108.78</v>
      </c>
      <c r="AH97" s="155">
        <f t="shared" si="7"/>
        <v>-1631.7</v>
      </c>
      <c r="AI97" s="156"/>
    </row>
    <row r="98" spans="1:35" ht="15">
      <c r="A98" s="108">
        <v>2019</v>
      </c>
      <c r="B98" s="108">
        <v>71</v>
      </c>
      <c r="C98" s="109" t="s">
        <v>278</v>
      </c>
      <c r="D98" s="150" t="s">
        <v>475</v>
      </c>
      <c r="E98" s="109" t="s">
        <v>312</v>
      </c>
      <c r="F98" s="111" t="s">
        <v>476</v>
      </c>
      <c r="G98" s="112">
        <v>2047.39</v>
      </c>
      <c r="H98" s="112">
        <v>369.2</v>
      </c>
      <c r="I98" s="143" t="s">
        <v>125</v>
      </c>
      <c r="J98" s="112">
        <f t="shared" si="4"/>
        <v>1678.19</v>
      </c>
      <c r="K98" s="151" t="s">
        <v>143</v>
      </c>
      <c r="L98" s="108">
        <v>2019</v>
      </c>
      <c r="M98" s="108">
        <v>472</v>
      </c>
      <c r="N98" s="109" t="s">
        <v>224</v>
      </c>
      <c r="O98" s="111" t="s">
        <v>156</v>
      </c>
      <c r="P98" s="109" t="s">
        <v>157</v>
      </c>
      <c r="Q98" s="109" t="s">
        <v>157</v>
      </c>
      <c r="R98" s="108">
        <v>8</v>
      </c>
      <c r="S98" s="111" t="s">
        <v>146</v>
      </c>
      <c r="T98" s="108">
        <v>1080203</v>
      </c>
      <c r="U98" s="108">
        <v>2890</v>
      </c>
      <c r="V98" s="108">
        <v>1937</v>
      </c>
      <c r="W98" s="108">
        <v>99</v>
      </c>
      <c r="X98" s="113">
        <v>2018</v>
      </c>
      <c r="Y98" s="113">
        <v>170</v>
      </c>
      <c r="Z98" s="113">
        <v>0</v>
      </c>
      <c r="AA98" s="114" t="s">
        <v>377</v>
      </c>
      <c r="AB98" s="108">
        <v>121</v>
      </c>
      <c r="AC98" s="109" t="s">
        <v>304</v>
      </c>
      <c r="AD98" s="152" t="s">
        <v>468</v>
      </c>
      <c r="AE98" s="152" t="s">
        <v>304</v>
      </c>
      <c r="AF98" s="153">
        <f t="shared" si="5"/>
        <v>-16</v>
      </c>
      <c r="AG98" s="154">
        <f t="shared" si="6"/>
        <v>1678.19</v>
      </c>
      <c r="AH98" s="155">
        <f t="shared" si="7"/>
        <v>-26851.04</v>
      </c>
      <c r="AI98" s="156"/>
    </row>
    <row r="99" spans="1:35" ht="15">
      <c r="A99" s="108">
        <v>2019</v>
      </c>
      <c r="B99" s="108">
        <v>72</v>
      </c>
      <c r="C99" s="109" t="s">
        <v>278</v>
      </c>
      <c r="D99" s="150" t="s">
        <v>477</v>
      </c>
      <c r="E99" s="109" t="s">
        <v>312</v>
      </c>
      <c r="F99" s="111" t="s">
        <v>478</v>
      </c>
      <c r="G99" s="112">
        <v>97.47</v>
      </c>
      <c r="H99" s="112">
        <v>17.58</v>
      </c>
      <c r="I99" s="143" t="s">
        <v>125</v>
      </c>
      <c r="J99" s="112">
        <f t="shared" si="4"/>
        <v>79.89</v>
      </c>
      <c r="K99" s="151" t="s">
        <v>143</v>
      </c>
      <c r="L99" s="108">
        <v>2019</v>
      </c>
      <c r="M99" s="108">
        <v>471</v>
      </c>
      <c r="N99" s="109" t="s">
        <v>224</v>
      </c>
      <c r="O99" s="111" t="s">
        <v>156</v>
      </c>
      <c r="P99" s="109" t="s">
        <v>157</v>
      </c>
      <c r="Q99" s="109" t="s">
        <v>157</v>
      </c>
      <c r="R99" s="108">
        <v>8</v>
      </c>
      <c r="S99" s="111" t="s">
        <v>146</v>
      </c>
      <c r="T99" s="108">
        <v>1080203</v>
      </c>
      <c r="U99" s="108">
        <v>2890</v>
      </c>
      <c r="V99" s="108">
        <v>1937</v>
      </c>
      <c r="W99" s="108">
        <v>99</v>
      </c>
      <c r="X99" s="113">
        <v>2018</v>
      </c>
      <c r="Y99" s="113">
        <v>170</v>
      </c>
      <c r="Z99" s="113">
        <v>0</v>
      </c>
      <c r="AA99" s="114" t="s">
        <v>377</v>
      </c>
      <c r="AB99" s="108">
        <v>121</v>
      </c>
      <c r="AC99" s="109" t="s">
        <v>304</v>
      </c>
      <c r="AD99" s="152" t="s">
        <v>468</v>
      </c>
      <c r="AE99" s="152" t="s">
        <v>304</v>
      </c>
      <c r="AF99" s="153">
        <f t="shared" si="5"/>
        <v>-16</v>
      </c>
      <c r="AG99" s="154">
        <f t="shared" si="6"/>
        <v>79.89</v>
      </c>
      <c r="AH99" s="155">
        <f t="shared" si="7"/>
        <v>-1278.24</v>
      </c>
      <c r="AI99" s="156"/>
    </row>
    <row r="100" spans="1:35" ht="15">
      <c r="A100" s="108">
        <v>2019</v>
      </c>
      <c r="B100" s="108">
        <v>73</v>
      </c>
      <c r="C100" s="109" t="s">
        <v>278</v>
      </c>
      <c r="D100" s="150" t="s">
        <v>479</v>
      </c>
      <c r="E100" s="109" t="s">
        <v>197</v>
      </c>
      <c r="F100" s="111" t="s">
        <v>480</v>
      </c>
      <c r="G100" s="112">
        <v>18.25</v>
      </c>
      <c r="H100" s="112">
        <v>3.29</v>
      </c>
      <c r="I100" s="143" t="s">
        <v>125</v>
      </c>
      <c r="J100" s="112">
        <f t="shared" si="4"/>
        <v>14.96</v>
      </c>
      <c r="K100" s="151" t="s">
        <v>143</v>
      </c>
      <c r="L100" s="108">
        <v>2019</v>
      </c>
      <c r="M100" s="108">
        <v>417</v>
      </c>
      <c r="N100" s="109" t="s">
        <v>366</v>
      </c>
      <c r="O100" s="111" t="s">
        <v>156</v>
      </c>
      <c r="P100" s="109" t="s">
        <v>157</v>
      </c>
      <c r="Q100" s="109" t="s">
        <v>157</v>
      </c>
      <c r="R100" s="108">
        <v>8</v>
      </c>
      <c r="S100" s="111" t="s">
        <v>146</v>
      </c>
      <c r="T100" s="108">
        <v>1080203</v>
      </c>
      <c r="U100" s="108">
        <v>2890</v>
      </c>
      <c r="V100" s="108">
        <v>1937</v>
      </c>
      <c r="W100" s="108">
        <v>99</v>
      </c>
      <c r="X100" s="113">
        <v>2018</v>
      </c>
      <c r="Y100" s="113">
        <v>170</v>
      </c>
      <c r="Z100" s="113">
        <v>0</v>
      </c>
      <c r="AA100" s="114" t="s">
        <v>377</v>
      </c>
      <c r="AB100" s="108">
        <v>121</v>
      </c>
      <c r="AC100" s="109" t="s">
        <v>304</v>
      </c>
      <c r="AD100" s="152" t="s">
        <v>369</v>
      </c>
      <c r="AE100" s="152" t="s">
        <v>304</v>
      </c>
      <c r="AF100" s="153">
        <f t="shared" si="5"/>
        <v>-14</v>
      </c>
      <c r="AG100" s="154">
        <f t="shared" si="6"/>
        <v>14.96</v>
      </c>
      <c r="AH100" s="155">
        <f t="shared" si="7"/>
        <v>-209.44</v>
      </c>
      <c r="AI100" s="156"/>
    </row>
    <row r="101" spans="1:35" ht="15">
      <c r="A101" s="108">
        <v>2019</v>
      </c>
      <c r="B101" s="108">
        <v>74</v>
      </c>
      <c r="C101" s="109" t="s">
        <v>278</v>
      </c>
      <c r="D101" s="150" t="s">
        <v>481</v>
      </c>
      <c r="E101" s="109" t="s">
        <v>312</v>
      </c>
      <c r="F101" s="111" t="s">
        <v>482</v>
      </c>
      <c r="G101" s="112">
        <v>18.25</v>
      </c>
      <c r="H101" s="112">
        <v>3.29</v>
      </c>
      <c r="I101" s="143" t="s">
        <v>125</v>
      </c>
      <c r="J101" s="112">
        <f t="shared" si="4"/>
        <v>14.96</v>
      </c>
      <c r="K101" s="151" t="s">
        <v>143</v>
      </c>
      <c r="L101" s="108">
        <v>2019</v>
      </c>
      <c r="M101" s="108">
        <v>466</v>
      </c>
      <c r="N101" s="109" t="s">
        <v>224</v>
      </c>
      <c r="O101" s="111" t="s">
        <v>156</v>
      </c>
      <c r="P101" s="109" t="s">
        <v>157</v>
      </c>
      <c r="Q101" s="109" t="s">
        <v>157</v>
      </c>
      <c r="R101" s="108">
        <v>8</v>
      </c>
      <c r="S101" s="111" t="s">
        <v>146</v>
      </c>
      <c r="T101" s="108">
        <v>1080203</v>
      </c>
      <c r="U101" s="108">
        <v>2890</v>
      </c>
      <c r="V101" s="108">
        <v>1937</v>
      </c>
      <c r="W101" s="108">
        <v>99</v>
      </c>
      <c r="X101" s="113">
        <v>2018</v>
      </c>
      <c r="Y101" s="113">
        <v>170</v>
      </c>
      <c r="Z101" s="113">
        <v>0</v>
      </c>
      <c r="AA101" s="114" t="s">
        <v>377</v>
      </c>
      <c r="AB101" s="108">
        <v>121</v>
      </c>
      <c r="AC101" s="109" t="s">
        <v>304</v>
      </c>
      <c r="AD101" s="152" t="s">
        <v>468</v>
      </c>
      <c r="AE101" s="152" t="s">
        <v>304</v>
      </c>
      <c r="AF101" s="153">
        <f t="shared" si="5"/>
        <v>-16</v>
      </c>
      <c r="AG101" s="154">
        <f t="shared" si="6"/>
        <v>14.96</v>
      </c>
      <c r="AH101" s="155">
        <f t="shared" si="7"/>
        <v>-239.36</v>
      </c>
      <c r="AI101" s="156"/>
    </row>
    <row r="102" spans="1:35" ht="15">
      <c r="A102" s="108">
        <v>2019</v>
      </c>
      <c r="B102" s="108">
        <v>75</v>
      </c>
      <c r="C102" s="109" t="s">
        <v>278</v>
      </c>
      <c r="D102" s="150" t="s">
        <v>483</v>
      </c>
      <c r="E102" s="109" t="s">
        <v>197</v>
      </c>
      <c r="F102" s="111" t="s">
        <v>484</v>
      </c>
      <c r="G102" s="112">
        <v>13.26</v>
      </c>
      <c r="H102" s="112">
        <v>2.39</v>
      </c>
      <c r="I102" s="143" t="s">
        <v>125</v>
      </c>
      <c r="J102" s="112">
        <f t="shared" si="4"/>
        <v>10.87</v>
      </c>
      <c r="K102" s="151" t="s">
        <v>143</v>
      </c>
      <c r="L102" s="108">
        <v>2019</v>
      </c>
      <c r="M102" s="108">
        <v>412</v>
      </c>
      <c r="N102" s="109" t="s">
        <v>366</v>
      </c>
      <c r="O102" s="111" t="s">
        <v>156</v>
      </c>
      <c r="P102" s="109" t="s">
        <v>157</v>
      </c>
      <c r="Q102" s="109" t="s">
        <v>157</v>
      </c>
      <c r="R102" s="108">
        <v>8</v>
      </c>
      <c r="S102" s="111" t="s">
        <v>146</v>
      </c>
      <c r="T102" s="108">
        <v>1080203</v>
      </c>
      <c r="U102" s="108">
        <v>2890</v>
      </c>
      <c r="V102" s="108">
        <v>1937</v>
      </c>
      <c r="W102" s="108">
        <v>99</v>
      </c>
      <c r="X102" s="113">
        <v>2018</v>
      </c>
      <c r="Y102" s="113">
        <v>170</v>
      </c>
      <c r="Z102" s="113">
        <v>0</v>
      </c>
      <c r="AA102" s="114" t="s">
        <v>377</v>
      </c>
      <c r="AB102" s="108">
        <v>121</v>
      </c>
      <c r="AC102" s="109" t="s">
        <v>304</v>
      </c>
      <c r="AD102" s="152" t="s">
        <v>369</v>
      </c>
      <c r="AE102" s="152" t="s">
        <v>304</v>
      </c>
      <c r="AF102" s="153">
        <f t="shared" si="5"/>
        <v>-14</v>
      </c>
      <c r="AG102" s="154">
        <f t="shared" si="6"/>
        <v>10.87</v>
      </c>
      <c r="AH102" s="155">
        <f t="shared" si="7"/>
        <v>-152.17999999999998</v>
      </c>
      <c r="AI102" s="156"/>
    </row>
    <row r="103" spans="1:35" ht="15">
      <c r="A103" s="108">
        <v>2019</v>
      </c>
      <c r="B103" s="108">
        <v>76</v>
      </c>
      <c r="C103" s="109" t="s">
        <v>278</v>
      </c>
      <c r="D103" s="150" t="s">
        <v>485</v>
      </c>
      <c r="E103" s="109" t="s">
        <v>312</v>
      </c>
      <c r="F103" s="111" t="s">
        <v>486</v>
      </c>
      <c r="G103" s="112">
        <v>187.07</v>
      </c>
      <c r="H103" s="112">
        <v>17.01</v>
      </c>
      <c r="I103" s="143" t="s">
        <v>125</v>
      </c>
      <c r="J103" s="112">
        <f t="shared" si="4"/>
        <v>170.06</v>
      </c>
      <c r="K103" s="151" t="s">
        <v>143</v>
      </c>
      <c r="L103" s="108">
        <v>2019</v>
      </c>
      <c r="M103" s="108">
        <v>474</v>
      </c>
      <c r="N103" s="109" t="s">
        <v>224</v>
      </c>
      <c r="O103" s="111" t="s">
        <v>156</v>
      </c>
      <c r="P103" s="109" t="s">
        <v>157</v>
      </c>
      <c r="Q103" s="109" t="s">
        <v>157</v>
      </c>
      <c r="R103" s="108">
        <v>5</v>
      </c>
      <c r="S103" s="111" t="s">
        <v>167</v>
      </c>
      <c r="T103" s="108">
        <v>1040103</v>
      </c>
      <c r="U103" s="108">
        <v>1460</v>
      </c>
      <c r="V103" s="108">
        <v>1346</v>
      </c>
      <c r="W103" s="108">
        <v>2</v>
      </c>
      <c r="X103" s="113">
        <v>2018</v>
      </c>
      <c r="Y103" s="113">
        <v>165</v>
      </c>
      <c r="Z103" s="113">
        <v>0</v>
      </c>
      <c r="AA103" s="114" t="s">
        <v>377</v>
      </c>
      <c r="AB103" s="108">
        <v>119</v>
      </c>
      <c r="AC103" s="109" t="s">
        <v>304</v>
      </c>
      <c r="AD103" s="152" t="s">
        <v>468</v>
      </c>
      <c r="AE103" s="152" t="s">
        <v>304</v>
      </c>
      <c r="AF103" s="153">
        <f t="shared" si="5"/>
        <v>-16</v>
      </c>
      <c r="AG103" s="154">
        <f t="shared" si="6"/>
        <v>170.06</v>
      </c>
      <c r="AH103" s="155">
        <f t="shared" si="7"/>
        <v>-2720.96</v>
      </c>
      <c r="AI103" s="156"/>
    </row>
    <row r="104" spans="1:35" ht="15">
      <c r="A104" s="108">
        <v>2019</v>
      </c>
      <c r="B104" s="108">
        <v>77</v>
      </c>
      <c r="C104" s="109" t="s">
        <v>278</v>
      </c>
      <c r="D104" s="150" t="s">
        <v>487</v>
      </c>
      <c r="E104" s="109" t="s">
        <v>312</v>
      </c>
      <c r="F104" s="111" t="s">
        <v>488</v>
      </c>
      <c r="G104" s="112">
        <v>200</v>
      </c>
      <c r="H104" s="112">
        <v>42.04</v>
      </c>
      <c r="I104" s="143" t="s">
        <v>125</v>
      </c>
      <c r="J104" s="112">
        <f t="shared" si="4"/>
        <v>157.96</v>
      </c>
      <c r="K104" s="151" t="s">
        <v>126</v>
      </c>
      <c r="L104" s="108">
        <v>2019</v>
      </c>
      <c r="M104" s="108">
        <v>468</v>
      </c>
      <c r="N104" s="109" t="s">
        <v>224</v>
      </c>
      <c r="O104" s="111" t="s">
        <v>156</v>
      </c>
      <c r="P104" s="109" t="s">
        <v>157</v>
      </c>
      <c r="Q104" s="109" t="s">
        <v>157</v>
      </c>
      <c r="R104" s="108">
        <v>9</v>
      </c>
      <c r="S104" s="111" t="s">
        <v>175</v>
      </c>
      <c r="T104" s="108">
        <v>1060203</v>
      </c>
      <c r="U104" s="108">
        <v>2340</v>
      </c>
      <c r="V104" s="108">
        <v>1829</v>
      </c>
      <c r="W104" s="108">
        <v>1</v>
      </c>
      <c r="X104" s="113">
        <v>2019</v>
      </c>
      <c r="Y104" s="113">
        <v>188</v>
      </c>
      <c r="Z104" s="113">
        <v>0</v>
      </c>
      <c r="AA104" s="114" t="s">
        <v>489</v>
      </c>
      <c r="AB104" s="108">
        <v>330</v>
      </c>
      <c r="AC104" s="109" t="s">
        <v>489</v>
      </c>
      <c r="AD104" s="152" t="s">
        <v>468</v>
      </c>
      <c r="AE104" s="152" t="s">
        <v>489</v>
      </c>
      <c r="AF104" s="153">
        <f t="shared" si="5"/>
        <v>47</v>
      </c>
      <c r="AG104" s="154">
        <f t="shared" si="6"/>
        <v>157.96</v>
      </c>
      <c r="AH104" s="155">
        <f t="shared" si="7"/>
        <v>7424.120000000001</v>
      </c>
      <c r="AI104" s="156"/>
    </row>
    <row r="105" spans="1:35" ht="15">
      <c r="A105" s="108">
        <v>2019</v>
      </c>
      <c r="B105" s="108">
        <v>77</v>
      </c>
      <c r="C105" s="109" t="s">
        <v>278</v>
      </c>
      <c r="D105" s="150" t="s">
        <v>487</v>
      </c>
      <c r="E105" s="109" t="s">
        <v>312</v>
      </c>
      <c r="F105" s="111" t="s">
        <v>488</v>
      </c>
      <c r="G105" s="112">
        <v>33.14</v>
      </c>
      <c r="H105" s="112">
        <v>0</v>
      </c>
      <c r="I105" s="143" t="s">
        <v>125</v>
      </c>
      <c r="J105" s="112">
        <f t="shared" si="4"/>
        <v>33.14</v>
      </c>
      <c r="K105" s="151" t="s">
        <v>490</v>
      </c>
      <c r="L105" s="108">
        <v>2019</v>
      </c>
      <c r="M105" s="108">
        <v>468</v>
      </c>
      <c r="N105" s="109" t="s">
        <v>224</v>
      </c>
      <c r="O105" s="111" t="s">
        <v>156</v>
      </c>
      <c r="P105" s="109" t="s">
        <v>157</v>
      </c>
      <c r="Q105" s="109" t="s">
        <v>157</v>
      </c>
      <c r="R105" s="108">
        <v>8</v>
      </c>
      <c r="S105" s="111" t="s">
        <v>146</v>
      </c>
      <c r="T105" s="108">
        <v>1080203</v>
      </c>
      <c r="U105" s="108">
        <v>2890</v>
      </c>
      <c r="V105" s="108">
        <v>1937</v>
      </c>
      <c r="W105" s="108">
        <v>99</v>
      </c>
      <c r="X105" s="113">
        <v>2019</v>
      </c>
      <c r="Y105" s="113">
        <v>133</v>
      </c>
      <c r="Z105" s="113">
        <v>0</v>
      </c>
      <c r="AA105" s="114" t="s">
        <v>489</v>
      </c>
      <c r="AB105" s="108">
        <v>331</v>
      </c>
      <c r="AC105" s="109" t="s">
        <v>489</v>
      </c>
      <c r="AD105" s="152" t="s">
        <v>468</v>
      </c>
      <c r="AE105" s="152" t="s">
        <v>489</v>
      </c>
      <c r="AF105" s="153">
        <f t="shared" si="5"/>
        <v>47</v>
      </c>
      <c r="AG105" s="154">
        <f t="shared" si="6"/>
        <v>33.14</v>
      </c>
      <c r="AH105" s="155">
        <f t="shared" si="7"/>
        <v>1557.58</v>
      </c>
      <c r="AI105" s="156"/>
    </row>
    <row r="106" spans="1:35" ht="15">
      <c r="A106" s="108">
        <v>2019</v>
      </c>
      <c r="B106" s="108">
        <v>78</v>
      </c>
      <c r="C106" s="109" t="s">
        <v>278</v>
      </c>
      <c r="D106" s="150" t="s">
        <v>491</v>
      </c>
      <c r="E106" s="109" t="s">
        <v>312</v>
      </c>
      <c r="F106" s="111" t="s">
        <v>492</v>
      </c>
      <c r="G106" s="112">
        <v>42.75</v>
      </c>
      <c r="H106" s="112">
        <v>7.71</v>
      </c>
      <c r="I106" s="143" t="s">
        <v>125</v>
      </c>
      <c r="J106" s="112">
        <f t="shared" si="4"/>
        <v>35.04</v>
      </c>
      <c r="K106" s="151" t="s">
        <v>490</v>
      </c>
      <c r="L106" s="108">
        <v>2019</v>
      </c>
      <c r="M106" s="108">
        <v>448</v>
      </c>
      <c r="N106" s="109" t="s">
        <v>406</v>
      </c>
      <c r="O106" s="111" t="s">
        <v>156</v>
      </c>
      <c r="P106" s="109" t="s">
        <v>157</v>
      </c>
      <c r="Q106" s="109" t="s">
        <v>157</v>
      </c>
      <c r="R106" s="108">
        <v>8</v>
      </c>
      <c r="S106" s="111" t="s">
        <v>146</v>
      </c>
      <c r="T106" s="108">
        <v>1100503</v>
      </c>
      <c r="U106" s="108">
        <v>4210</v>
      </c>
      <c r="V106" s="108">
        <v>1656</v>
      </c>
      <c r="W106" s="108">
        <v>99</v>
      </c>
      <c r="X106" s="113">
        <v>2019</v>
      </c>
      <c r="Y106" s="113">
        <v>130</v>
      </c>
      <c r="Z106" s="113">
        <v>0</v>
      </c>
      <c r="AA106" s="114" t="s">
        <v>377</v>
      </c>
      <c r="AB106" s="108">
        <v>135</v>
      </c>
      <c r="AC106" s="109" t="s">
        <v>304</v>
      </c>
      <c r="AD106" s="152" t="s">
        <v>409</v>
      </c>
      <c r="AE106" s="152" t="s">
        <v>304</v>
      </c>
      <c r="AF106" s="153">
        <f t="shared" si="5"/>
        <v>-15</v>
      </c>
      <c r="AG106" s="154">
        <f t="shared" si="6"/>
        <v>35.04</v>
      </c>
      <c r="AH106" s="155">
        <f t="shared" si="7"/>
        <v>-525.6</v>
      </c>
      <c r="AI106" s="156"/>
    </row>
    <row r="107" spans="1:35" ht="15">
      <c r="A107" s="108">
        <v>2019</v>
      </c>
      <c r="B107" s="108">
        <v>79</v>
      </c>
      <c r="C107" s="109" t="s">
        <v>278</v>
      </c>
      <c r="D107" s="150" t="s">
        <v>493</v>
      </c>
      <c r="E107" s="109" t="s">
        <v>197</v>
      </c>
      <c r="F107" s="111" t="s">
        <v>494</v>
      </c>
      <c r="G107" s="112">
        <v>13.21</v>
      </c>
      <c r="H107" s="112">
        <v>2.38</v>
      </c>
      <c r="I107" s="143" t="s">
        <v>125</v>
      </c>
      <c r="J107" s="112">
        <f t="shared" si="4"/>
        <v>10.830000000000002</v>
      </c>
      <c r="K107" s="151" t="s">
        <v>490</v>
      </c>
      <c r="L107" s="108">
        <v>2019</v>
      </c>
      <c r="M107" s="108">
        <v>413</v>
      </c>
      <c r="N107" s="109" t="s">
        <v>366</v>
      </c>
      <c r="O107" s="111" t="s">
        <v>156</v>
      </c>
      <c r="P107" s="109" t="s">
        <v>157</v>
      </c>
      <c r="Q107" s="109" t="s">
        <v>157</v>
      </c>
      <c r="R107" s="108">
        <v>8</v>
      </c>
      <c r="S107" s="111" t="s">
        <v>146</v>
      </c>
      <c r="T107" s="108">
        <v>1080203</v>
      </c>
      <c r="U107" s="108">
        <v>2890</v>
      </c>
      <c r="V107" s="108">
        <v>1937</v>
      </c>
      <c r="W107" s="108">
        <v>99</v>
      </c>
      <c r="X107" s="113">
        <v>2019</v>
      </c>
      <c r="Y107" s="113">
        <v>132</v>
      </c>
      <c r="Z107" s="113">
        <v>0</v>
      </c>
      <c r="AA107" s="114" t="s">
        <v>407</v>
      </c>
      <c r="AB107" s="108">
        <v>252</v>
      </c>
      <c r="AC107" s="109" t="s">
        <v>408</v>
      </c>
      <c r="AD107" s="152" t="s">
        <v>369</v>
      </c>
      <c r="AE107" s="152" t="s">
        <v>408</v>
      </c>
      <c r="AF107" s="153">
        <f t="shared" si="5"/>
        <v>41</v>
      </c>
      <c r="AG107" s="154">
        <f t="shared" si="6"/>
        <v>10.830000000000002</v>
      </c>
      <c r="AH107" s="155">
        <f t="shared" si="7"/>
        <v>444.0300000000001</v>
      </c>
      <c r="AI107" s="156"/>
    </row>
    <row r="108" spans="1:35" ht="15">
      <c r="A108" s="108">
        <v>2019</v>
      </c>
      <c r="B108" s="108">
        <v>80</v>
      </c>
      <c r="C108" s="109" t="s">
        <v>278</v>
      </c>
      <c r="D108" s="150" t="s">
        <v>495</v>
      </c>
      <c r="E108" s="109" t="s">
        <v>312</v>
      </c>
      <c r="F108" s="111" t="s">
        <v>496</v>
      </c>
      <c r="G108" s="112">
        <v>296.22</v>
      </c>
      <c r="H108" s="112">
        <v>26.93</v>
      </c>
      <c r="I108" s="143" t="s">
        <v>125</v>
      </c>
      <c r="J108" s="112">
        <f t="shared" si="4"/>
        <v>269.29</v>
      </c>
      <c r="K108" s="151" t="s">
        <v>143</v>
      </c>
      <c r="L108" s="108">
        <v>2019</v>
      </c>
      <c r="M108" s="108">
        <v>473</v>
      </c>
      <c r="N108" s="109" t="s">
        <v>224</v>
      </c>
      <c r="O108" s="111" t="s">
        <v>156</v>
      </c>
      <c r="P108" s="109" t="s">
        <v>157</v>
      </c>
      <c r="Q108" s="109" t="s">
        <v>157</v>
      </c>
      <c r="R108" s="108">
        <v>5</v>
      </c>
      <c r="S108" s="111" t="s">
        <v>167</v>
      </c>
      <c r="T108" s="108">
        <v>1040203</v>
      </c>
      <c r="U108" s="108">
        <v>1570</v>
      </c>
      <c r="V108" s="108">
        <v>1366</v>
      </c>
      <c r="W108" s="108">
        <v>2</v>
      </c>
      <c r="X108" s="113">
        <v>2018</v>
      </c>
      <c r="Y108" s="113">
        <v>166</v>
      </c>
      <c r="Z108" s="113">
        <v>0</v>
      </c>
      <c r="AA108" s="114" t="s">
        <v>377</v>
      </c>
      <c r="AB108" s="108">
        <v>120</v>
      </c>
      <c r="AC108" s="109" t="s">
        <v>304</v>
      </c>
      <c r="AD108" s="152" t="s">
        <v>468</v>
      </c>
      <c r="AE108" s="152" t="s">
        <v>304</v>
      </c>
      <c r="AF108" s="153">
        <f t="shared" si="5"/>
        <v>-16</v>
      </c>
      <c r="AG108" s="154">
        <f t="shared" si="6"/>
        <v>269.29</v>
      </c>
      <c r="AH108" s="155">
        <f t="shared" si="7"/>
        <v>-4308.64</v>
      </c>
      <c r="AI108" s="156"/>
    </row>
    <row r="109" spans="1:35" ht="15">
      <c r="A109" s="108">
        <v>2019</v>
      </c>
      <c r="B109" s="108">
        <v>81</v>
      </c>
      <c r="C109" s="109" t="s">
        <v>278</v>
      </c>
      <c r="D109" s="150" t="s">
        <v>497</v>
      </c>
      <c r="E109" s="109" t="s">
        <v>312</v>
      </c>
      <c r="F109" s="111" t="s">
        <v>498</v>
      </c>
      <c r="G109" s="112">
        <v>14.14</v>
      </c>
      <c r="H109" s="112">
        <v>2.55</v>
      </c>
      <c r="I109" s="143" t="s">
        <v>125</v>
      </c>
      <c r="J109" s="112">
        <f t="shared" si="4"/>
        <v>11.59</v>
      </c>
      <c r="K109" s="151" t="s">
        <v>143</v>
      </c>
      <c r="L109" s="108">
        <v>2019</v>
      </c>
      <c r="M109" s="108">
        <v>465</v>
      </c>
      <c r="N109" s="109" t="s">
        <v>224</v>
      </c>
      <c r="O109" s="111" t="s">
        <v>156</v>
      </c>
      <c r="P109" s="109" t="s">
        <v>157</v>
      </c>
      <c r="Q109" s="109" t="s">
        <v>157</v>
      </c>
      <c r="R109" s="108">
        <v>8</v>
      </c>
      <c r="S109" s="111" t="s">
        <v>146</v>
      </c>
      <c r="T109" s="108">
        <v>1080203</v>
      </c>
      <c r="U109" s="108">
        <v>2890</v>
      </c>
      <c r="V109" s="108">
        <v>1937</v>
      </c>
      <c r="W109" s="108">
        <v>99</v>
      </c>
      <c r="X109" s="113">
        <v>2018</v>
      </c>
      <c r="Y109" s="113">
        <v>170</v>
      </c>
      <c r="Z109" s="113">
        <v>0</v>
      </c>
      <c r="AA109" s="114" t="s">
        <v>377</v>
      </c>
      <c r="AB109" s="108">
        <v>121</v>
      </c>
      <c r="AC109" s="109" t="s">
        <v>304</v>
      </c>
      <c r="AD109" s="152" t="s">
        <v>468</v>
      </c>
      <c r="AE109" s="152" t="s">
        <v>304</v>
      </c>
      <c r="AF109" s="153">
        <f t="shared" si="5"/>
        <v>-16</v>
      </c>
      <c r="AG109" s="154">
        <f t="shared" si="6"/>
        <v>11.59</v>
      </c>
      <c r="AH109" s="155">
        <f t="shared" si="7"/>
        <v>-185.44</v>
      </c>
      <c r="AI109" s="156"/>
    </row>
    <row r="110" spans="1:35" ht="15">
      <c r="A110" s="108">
        <v>2019</v>
      </c>
      <c r="B110" s="108">
        <v>82</v>
      </c>
      <c r="C110" s="109" t="s">
        <v>278</v>
      </c>
      <c r="D110" s="150" t="s">
        <v>499</v>
      </c>
      <c r="E110" s="109" t="s">
        <v>312</v>
      </c>
      <c r="F110" s="111" t="s">
        <v>500</v>
      </c>
      <c r="G110" s="112">
        <v>392.79</v>
      </c>
      <c r="H110" s="112">
        <v>70.83</v>
      </c>
      <c r="I110" s="143" t="s">
        <v>125</v>
      </c>
      <c r="J110" s="112">
        <f t="shared" si="4"/>
        <v>321.96000000000004</v>
      </c>
      <c r="K110" s="151" t="s">
        <v>143</v>
      </c>
      <c r="L110" s="108">
        <v>2019</v>
      </c>
      <c r="M110" s="108">
        <v>450</v>
      </c>
      <c r="N110" s="109" t="s">
        <v>406</v>
      </c>
      <c r="O110" s="111" t="s">
        <v>156</v>
      </c>
      <c r="P110" s="109" t="s">
        <v>157</v>
      </c>
      <c r="Q110" s="109" t="s">
        <v>157</v>
      </c>
      <c r="R110" s="108">
        <v>2</v>
      </c>
      <c r="S110" s="111" t="s">
        <v>129</v>
      </c>
      <c r="T110" s="108">
        <v>1010803</v>
      </c>
      <c r="U110" s="108">
        <v>800</v>
      </c>
      <c r="V110" s="108">
        <v>1043</v>
      </c>
      <c r="W110" s="108">
        <v>1</v>
      </c>
      <c r="X110" s="113">
        <v>2018</v>
      </c>
      <c r="Y110" s="113">
        <v>164</v>
      </c>
      <c r="Z110" s="113">
        <v>0</v>
      </c>
      <c r="AA110" s="114" t="s">
        <v>377</v>
      </c>
      <c r="AB110" s="108">
        <v>118</v>
      </c>
      <c r="AC110" s="109" t="s">
        <v>304</v>
      </c>
      <c r="AD110" s="152" t="s">
        <v>409</v>
      </c>
      <c r="AE110" s="152" t="s">
        <v>304</v>
      </c>
      <c r="AF110" s="153">
        <f t="shared" si="5"/>
        <v>-15</v>
      </c>
      <c r="AG110" s="154">
        <f t="shared" si="6"/>
        <v>321.96000000000004</v>
      </c>
      <c r="AH110" s="155">
        <f t="shared" si="7"/>
        <v>-4829.400000000001</v>
      </c>
      <c r="AI110" s="156"/>
    </row>
    <row r="111" spans="1:35" ht="15">
      <c r="A111" s="108">
        <v>2019</v>
      </c>
      <c r="B111" s="108">
        <v>83</v>
      </c>
      <c r="C111" s="109" t="s">
        <v>304</v>
      </c>
      <c r="D111" s="150" t="s">
        <v>501</v>
      </c>
      <c r="E111" s="109" t="s">
        <v>286</v>
      </c>
      <c r="F111" s="111" t="s">
        <v>502</v>
      </c>
      <c r="G111" s="112">
        <v>3506.65</v>
      </c>
      <c r="H111" s="112">
        <v>318.79</v>
      </c>
      <c r="I111" s="143" t="s">
        <v>125</v>
      </c>
      <c r="J111" s="112">
        <f t="shared" si="4"/>
        <v>3187.86</v>
      </c>
      <c r="K111" s="151" t="s">
        <v>126</v>
      </c>
      <c r="L111" s="108">
        <v>2019</v>
      </c>
      <c r="M111" s="108">
        <v>639</v>
      </c>
      <c r="N111" s="109" t="s">
        <v>304</v>
      </c>
      <c r="O111" s="111" t="s">
        <v>215</v>
      </c>
      <c r="P111" s="109" t="s">
        <v>216</v>
      </c>
      <c r="Q111" s="109" t="s">
        <v>216</v>
      </c>
      <c r="R111" s="108">
        <v>8</v>
      </c>
      <c r="S111" s="111" t="s">
        <v>146</v>
      </c>
      <c r="T111" s="108">
        <v>1090503</v>
      </c>
      <c r="U111" s="108">
        <v>3550</v>
      </c>
      <c r="V111" s="108">
        <v>1738</v>
      </c>
      <c r="W111" s="108">
        <v>99</v>
      </c>
      <c r="X111" s="113">
        <v>2019</v>
      </c>
      <c r="Y111" s="113">
        <v>76</v>
      </c>
      <c r="Z111" s="113">
        <v>0</v>
      </c>
      <c r="AA111" s="114" t="s">
        <v>407</v>
      </c>
      <c r="AB111" s="108">
        <v>297</v>
      </c>
      <c r="AC111" s="109" t="s">
        <v>503</v>
      </c>
      <c r="AD111" s="152" t="s">
        <v>504</v>
      </c>
      <c r="AE111" s="152" t="s">
        <v>503</v>
      </c>
      <c r="AF111" s="153">
        <f t="shared" si="5"/>
        <v>26</v>
      </c>
      <c r="AG111" s="154">
        <f t="shared" si="6"/>
        <v>3187.86</v>
      </c>
      <c r="AH111" s="155">
        <f t="shared" si="7"/>
        <v>82884.36</v>
      </c>
      <c r="AI111" s="156"/>
    </row>
    <row r="112" spans="1:35" ht="15">
      <c r="A112" s="108">
        <v>2019</v>
      </c>
      <c r="B112" s="108">
        <v>84</v>
      </c>
      <c r="C112" s="109" t="s">
        <v>304</v>
      </c>
      <c r="D112" s="150" t="s">
        <v>505</v>
      </c>
      <c r="E112" s="109" t="s">
        <v>286</v>
      </c>
      <c r="F112" s="111" t="s">
        <v>506</v>
      </c>
      <c r="G112" s="112">
        <v>383.35</v>
      </c>
      <c r="H112" s="112">
        <v>34.85</v>
      </c>
      <c r="I112" s="143" t="s">
        <v>125</v>
      </c>
      <c r="J112" s="112">
        <f t="shared" si="4"/>
        <v>348.5</v>
      </c>
      <c r="K112" s="151" t="s">
        <v>126</v>
      </c>
      <c r="L112" s="108">
        <v>2019</v>
      </c>
      <c r="M112" s="108">
        <v>641</v>
      </c>
      <c r="N112" s="109" t="s">
        <v>304</v>
      </c>
      <c r="O112" s="111" t="s">
        <v>215</v>
      </c>
      <c r="P112" s="109" t="s">
        <v>216</v>
      </c>
      <c r="Q112" s="109" t="s">
        <v>216</v>
      </c>
      <c r="R112" s="108">
        <v>8</v>
      </c>
      <c r="S112" s="111" t="s">
        <v>146</v>
      </c>
      <c r="T112" s="108">
        <v>1090503</v>
      </c>
      <c r="U112" s="108">
        <v>3550</v>
      </c>
      <c r="V112" s="108">
        <v>1738</v>
      </c>
      <c r="W112" s="108">
        <v>99</v>
      </c>
      <c r="X112" s="113">
        <v>2019</v>
      </c>
      <c r="Y112" s="113">
        <v>76</v>
      </c>
      <c r="Z112" s="113">
        <v>0</v>
      </c>
      <c r="AA112" s="114" t="s">
        <v>407</v>
      </c>
      <c r="AB112" s="108">
        <v>297</v>
      </c>
      <c r="AC112" s="109" t="s">
        <v>503</v>
      </c>
      <c r="AD112" s="152" t="s">
        <v>504</v>
      </c>
      <c r="AE112" s="152" t="s">
        <v>503</v>
      </c>
      <c r="AF112" s="153">
        <f t="shared" si="5"/>
        <v>26</v>
      </c>
      <c r="AG112" s="154">
        <f t="shared" si="6"/>
        <v>348.5</v>
      </c>
      <c r="AH112" s="155">
        <f t="shared" si="7"/>
        <v>9061</v>
      </c>
      <c r="AI112" s="156"/>
    </row>
    <row r="113" spans="1:35" ht="15">
      <c r="A113" s="108">
        <v>2019</v>
      </c>
      <c r="B113" s="108">
        <v>85</v>
      </c>
      <c r="C113" s="109" t="s">
        <v>304</v>
      </c>
      <c r="D113" s="150" t="s">
        <v>507</v>
      </c>
      <c r="E113" s="109" t="s">
        <v>462</v>
      </c>
      <c r="F113" s="111" t="s">
        <v>508</v>
      </c>
      <c r="G113" s="112">
        <v>1197.9</v>
      </c>
      <c r="H113" s="112">
        <v>108.9</v>
      </c>
      <c r="I113" s="143" t="s">
        <v>125</v>
      </c>
      <c r="J113" s="112">
        <f t="shared" si="4"/>
        <v>1089</v>
      </c>
      <c r="K113" s="151" t="s">
        <v>126</v>
      </c>
      <c r="L113" s="108">
        <v>2019</v>
      </c>
      <c r="M113" s="108">
        <v>607</v>
      </c>
      <c r="N113" s="109" t="s">
        <v>286</v>
      </c>
      <c r="O113" s="111" t="s">
        <v>215</v>
      </c>
      <c r="P113" s="109" t="s">
        <v>216</v>
      </c>
      <c r="Q113" s="109" t="s">
        <v>216</v>
      </c>
      <c r="R113" s="108">
        <v>8</v>
      </c>
      <c r="S113" s="111" t="s">
        <v>146</v>
      </c>
      <c r="T113" s="108">
        <v>1090503</v>
      </c>
      <c r="U113" s="108">
        <v>3550</v>
      </c>
      <c r="V113" s="108">
        <v>1738</v>
      </c>
      <c r="W113" s="108">
        <v>99</v>
      </c>
      <c r="X113" s="113">
        <v>2019</v>
      </c>
      <c r="Y113" s="113">
        <v>76</v>
      </c>
      <c r="Z113" s="113">
        <v>0</v>
      </c>
      <c r="AA113" s="114" t="s">
        <v>407</v>
      </c>
      <c r="AB113" s="108">
        <v>297</v>
      </c>
      <c r="AC113" s="109" t="s">
        <v>503</v>
      </c>
      <c r="AD113" s="152" t="s">
        <v>509</v>
      </c>
      <c r="AE113" s="152" t="s">
        <v>503</v>
      </c>
      <c r="AF113" s="153">
        <f t="shared" si="5"/>
        <v>28</v>
      </c>
      <c r="AG113" s="154">
        <f t="shared" si="6"/>
        <v>1089</v>
      </c>
      <c r="AH113" s="155">
        <f t="shared" si="7"/>
        <v>30492</v>
      </c>
      <c r="AI113" s="156"/>
    </row>
    <row r="114" spans="1:35" ht="15">
      <c r="A114" s="108">
        <v>2019</v>
      </c>
      <c r="B114" s="108">
        <v>86</v>
      </c>
      <c r="C114" s="109" t="s">
        <v>304</v>
      </c>
      <c r="D114" s="150" t="s">
        <v>510</v>
      </c>
      <c r="E114" s="109" t="s">
        <v>462</v>
      </c>
      <c r="F114" s="111" t="s">
        <v>511</v>
      </c>
      <c r="G114" s="112">
        <v>43.12</v>
      </c>
      <c r="H114" s="112">
        <v>3.92</v>
      </c>
      <c r="I114" s="143" t="s">
        <v>125</v>
      </c>
      <c r="J114" s="112">
        <f t="shared" si="4"/>
        <v>39.199999999999996</v>
      </c>
      <c r="K114" s="151" t="s">
        <v>126</v>
      </c>
      <c r="L114" s="108">
        <v>2019</v>
      </c>
      <c r="M114" s="108">
        <v>608</v>
      </c>
      <c r="N114" s="109" t="s">
        <v>286</v>
      </c>
      <c r="O114" s="111" t="s">
        <v>215</v>
      </c>
      <c r="P114" s="109" t="s">
        <v>216</v>
      </c>
      <c r="Q114" s="109" t="s">
        <v>216</v>
      </c>
      <c r="R114" s="108">
        <v>8</v>
      </c>
      <c r="S114" s="111" t="s">
        <v>146</v>
      </c>
      <c r="T114" s="108">
        <v>1090503</v>
      </c>
      <c r="U114" s="108">
        <v>3550</v>
      </c>
      <c r="V114" s="108">
        <v>1738</v>
      </c>
      <c r="W114" s="108">
        <v>99</v>
      </c>
      <c r="X114" s="113">
        <v>2019</v>
      </c>
      <c r="Y114" s="113">
        <v>125</v>
      </c>
      <c r="Z114" s="113">
        <v>0</v>
      </c>
      <c r="AA114" s="114" t="s">
        <v>407</v>
      </c>
      <c r="AB114" s="108">
        <v>298</v>
      </c>
      <c r="AC114" s="109" t="s">
        <v>503</v>
      </c>
      <c r="AD114" s="152" t="s">
        <v>509</v>
      </c>
      <c r="AE114" s="152" t="s">
        <v>503</v>
      </c>
      <c r="AF114" s="153">
        <f t="shared" si="5"/>
        <v>28</v>
      </c>
      <c r="AG114" s="154">
        <f t="shared" si="6"/>
        <v>39.199999999999996</v>
      </c>
      <c r="AH114" s="155">
        <f t="shared" si="7"/>
        <v>1097.6</v>
      </c>
      <c r="AI114" s="156"/>
    </row>
    <row r="115" spans="1:35" ht="15">
      <c r="A115" s="108">
        <v>2019</v>
      </c>
      <c r="B115" s="108">
        <v>87</v>
      </c>
      <c r="C115" s="109" t="s">
        <v>304</v>
      </c>
      <c r="D115" s="150" t="s">
        <v>512</v>
      </c>
      <c r="E115" s="109" t="s">
        <v>513</v>
      </c>
      <c r="F115" s="111" t="s">
        <v>514</v>
      </c>
      <c r="G115" s="112">
        <v>599.63</v>
      </c>
      <c r="H115" s="112">
        <v>108.13</v>
      </c>
      <c r="I115" s="143" t="s">
        <v>125</v>
      </c>
      <c r="J115" s="112">
        <f t="shared" si="4"/>
        <v>491.5</v>
      </c>
      <c r="K115" s="151" t="s">
        <v>126</v>
      </c>
      <c r="L115" s="108">
        <v>2019</v>
      </c>
      <c r="M115" s="108">
        <v>640</v>
      </c>
      <c r="N115" s="109" t="s">
        <v>304</v>
      </c>
      <c r="O115" s="111" t="s">
        <v>215</v>
      </c>
      <c r="P115" s="109" t="s">
        <v>216</v>
      </c>
      <c r="Q115" s="109" t="s">
        <v>216</v>
      </c>
      <c r="R115" s="108">
        <v>8</v>
      </c>
      <c r="S115" s="111" t="s">
        <v>146</v>
      </c>
      <c r="T115" s="108">
        <v>1090503</v>
      </c>
      <c r="U115" s="108">
        <v>3550</v>
      </c>
      <c r="V115" s="108">
        <v>1738</v>
      </c>
      <c r="W115" s="108">
        <v>99</v>
      </c>
      <c r="X115" s="113">
        <v>2019</v>
      </c>
      <c r="Y115" s="113">
        <v>125</v>
      </c>
      <c r="Z115" s="113">
        <v>0</v>
      </c>
      <c r="AA115" s="114" t="s">
        <v>407</v>
      </c>
      <c r="AB115" s="108">
        <v>298</v>
      </c>
      <c r="AC115" s="109" t="s">
        <v>503</v>
      </c>
      <c r="AD115" s="152" t="s">
        <v>504</v>
      </c>
      <c r="AE115" s="152" t="s">
        <v>503</v>
      </c>
      <c r="AF115" s="153">
        <f t="shared" si="5"/>
        <v>26</v>
      </c>
      <c r="AG115" s="154">
        <f t="shared" si="6"/>
        <v>491.5</v>
      </c>
      <c r="AH115" s="155">
        <f t="shared" si="7"/>
        <v>12779</v>
      </c>
      <c r="AI115" s="156"/>
    </row>
    <row r="116" spans="1:35" ht="15">
      <c r="A116" s="108">
        <v>2019</v>
      </c>
      <c r="B116" s="108">
        <v>88</v>
      </c>
      <c r="C116" s="109" t="s">
        <v>304</v>
      </c>
      <c r="D116" s="150" t="s">
        <v>515</v>
      </c>
      <c r="E116" s="109" t="s">
        <v>462</v>
      </c>
      <c r="F116" s="111" t="s">
        <v>516</v>
      </c>
      <c r="G116" s="112">
        <v>206.91</v>
      </c>
      <c r="H116" s="112">
        <v>37.31</v>
      </c>
      <c r="I116" s="143" t="s">
        <v>125</v>
      </c>
      <c r="J116" s="112">
        <f t="shared" si="4"/>
        <v>169.6</v>
      </c>
      <c r="K116" s="151" t="s">
        <v>126</v>
      </c>
      <c r="L116" s="108">
        <v>2019</v>
      </c>
      <c r="M116" s="108">
        <v>609</v>
      </c>
      <c r="N116" s="109" t="s">
        <v>286</v>
      </c>
      <c r="O116" s="111" t="s">
        <v>517</v>
      </c>
      <c r="P116" s="109" t="s">
        <v>518</v>
      </c>
      <c r="Q116" s="109" t="s">
        <v>519</v>
      </c>
      <c r="R116" s="108">
        <v>2</v>
      </c>
      <c r="S116" s="111" t="s">
        <v>129</v>
      </c>
      <c r="T116" s="108">
        <v>1010803</v>
      </c>
      <c r="U116" s="108">
        <v>800</v>
      </c>
      <c r="V116" s="108">
        <v>1043</v>
      </c>
      <c r="W116" s="108">
        <v>1</v>
      </c>
      <c r="X116" s="113">
        <v>2019</v>
      </c>
      <c r="Y116" s="113">
        <v>1</v>
      </c>
      <c r="Z116" s="113">
        <v>0</v>
      </c>
      <c r="AA116" s="114" t="s">
        <v>304</v>
      </c>
      <c r="AB116" s="108">
        <v>131</v>
      </c>
      <c r="AC116" s="109" t="s">
        <v>304</v>
      </c>
      <c r="AD116" s="152" t="s">
        <v>509</v>
      </c>
      <c r="AE116" s="152" t="s">
        <v>304</v>
      </c>
      <c r="AF116" s="153">
        <f t="shared" si="5"/>
        <v>-28</v>
      </c>
      <c r="AG116" s="154">
        <f t="shared" si="6"/>
        <v>169.6</v>
      </c>
      <c r="AH116" s="155">
        <f t="shared" si="7"/>
        <v>-4748.8</v>
      </c>
      <c r="AI116" s="156"/>
    </row>
    <row r="117" spans="1:35" ht="15">
      <c r="A117" s="108">
        <v>2019</v>
      </c>
      <c r="B117" s="108">
        <v>89</v>
      </c>
      <c r="C117" s="109" t="s">
        <v>304</v>
      </c>
      <c r="D117" s="150" t="s">
        <v>520</v>
      </c>
      <c r="E117" s="109" t="s">
        <v>462</v>
      </c>
      <c r="F117" s="111" t="s">
        <v>521</v>
      </c>
      <c r="G117" s="112">
        <v>725.9</v>
      </c>
      <c r="H117" s="112">
        <v>130.9</v>
      </c>
      <c r="I117" s="143" t="s">
        <v>125</v>
      </c>
      <c r="J117" s="112">
        <f t="shared" si="4"/>
        <v>595</v>
      </c>
      <c r="K117" s="151" t="s">
        <v>522</v>
      </c>
      <c r="L117" s="108">
        <v>2019</v>
      </c>
      <c r="M117" s="108">
        <v>606</v>
      </c>
      <c r="N117" s="109" t="s">
        <v>286</v>
      </c>
      <c r="O117" s="111" t="s">
        <v>523</v>
      </c>
      <c r="P117" s="109" t="s">
        <v>524</v>
      </c>
      <c r="Q117" s="109" t="s">
        <v>524</v>
      </c>
      <c r="R117" s="108">
        <v>2</v>
      </c>
      <c r="S117" s="111" t="s">
        <v>129</v>
      </c>
      <c r="T117" s="108">
        <v>1010803</v>
      </c>
      <c r="U117" s="108">
        <v>800</v>
      </c>
      <c r="V117" s="108">
        <v>1043</v>
      </c>
      <c r="W117" s="108">
        <v>1</v>
      </c>
      <c r="X117" s="113">
        <v>2019</v>
      </c>
      <c r="Y117" s="113">
        <v>4</v>
      </c>
      <c r="Z117" s="113">
        <v>0</v>
      </c>
      <c r="AA117" s="114" t="s">
        <v>407</v>
      </c>
      <c r="AB117" s="108">
        <v>288</v>
      </c>
      <c r="AC117" s="109" t="s">
        <v>408</v>
      </c>
      <c r="AD117" s="152" t="s">
        <v>509</v>
      </c>
      <c r="AE117" s="152" t="s">
        <v>408</v>
      </c>
      <c r="AF117" s="153">
        <f t="shared" si="5"/>
        <v>27</v>
      </c>
      <c r="AG117" s="154">
        <f t="shared" si="6"/>
        <v>595</v>
      </c>
      <c r="AH117" s="155">
        <f t="shared" si="7"/>
        <v>16065</v>
      </c>
      <c r="AI117" s="156"/>
    </row>
    <row r="118" spans="1:35" ht="15">
      <c r="A118" s="108">
        <v>2019</v>
      </c>
      <c r="B118" s="108">
        <v>90</v>
      </c>
      <c r="C118" s="109" t="s">
        <v>331</v>
      </c>
      <c r="D118" s="150" t="s">
        <v>525</v>
      </c>
      <c r="E118" s="109" t="s">
        <v>224</v>
      </c>
      <c r="F118" s="111" t="s">
        <v>526</v>
      </c>
      <c r="G118" s="112">
        <v>23.77</v>
      </c>
      <c r="H118" s="112">
        <v>4.29</v>
      </c>
      <c r="I118" s="143" t="s">
        <v>125</v>
      </c>
      <c r="J118" s="112">
        <f t="shared" si="4"/>
        <v>19.48</v>
      </c>
      <c r="K118" s="151" t="s">
        <v>126</v>
      </c>
      <c r="L118" s="108">
        <v>2019</v>
      </c>
      <c r="M118" s="108">
        <v>670</v>
      </c>
      <c r="N118" s="109" t="s">
        <v>527</v>
      </c>
      <c r="O118" s="111" t="s">
        <v>127</v>
      </c>
      <c r="P118" s="109" t="s">
        <v>128</v>
      </c>
      <c r="Q118" s="109" t="s">
        <v>128</v>
      </c>
      <c r="R118" s="108">
        <v>5</v>
      </c>
      <c r="S118" s="111" t="s">
        <v>167</v>
      </c>
      <c r="T118" s="108">
        <v>1040203</v>
      </c>
      <c r="U118" s="108">
        <v>1570</v>
      </c>
      <c r="V118" s="108">
        <v>1366</v>
      </c>
      <c r="W118" s="108">
        <v>2</v>
      </c>
      <c r="X118" s="113">
        <v>2019</v>
      </c>
      <c r="Y118" s="113">
        <v>186</v>
      </c>
      <c r="Z118" s="113">
        <v>0</v>
      </c>
      <c r="AA118" s="114" t="s">
        <v>408</v>
      </c>
      <c r="AB118" s="108">
        <v>305</v>
      </c>
      <c r="AC118" s="109" t="s">
        <v>503</v>
      </c>
      <c r="AD118" s="152" t="s">
        <v>528</v>
      </c>
      <c r="AE118" s="152" t="s">
        <v>503</v>
      </c>
      <c r="AF118" s="153">
        <f t="shared" si="5"/>
        <v>24</v>
      </c>
      <c r="AG118" s="154">
        <f t="shared" si="6"/>
        <v>19.48</v>
      </c>
      <c r="AH118" s="155">
        <f t="shared" si="7"/>
        <v>467.52</v>
      </c>
      <c r="AI118" s="156"/>
    </row>
    <row r="119" spans="1:35" ht="15">
      <c r="A119" s="108">
        <v>2019</v>
      </c>
      <c r="B119" s="108">
        <v>91</v>
      </c>
      <c r="C119" s="109" t="s">
        <v>331</v>
      </c>
      <c r="D119" s="150" t="s">
        <v>529</v>
      </c>
      <c r="E119" s="109" t="s">
        <v>224</v>
      </c>
      <c r="F119" s="111" t="s">
        <v>530</v>
      </c>
      <c r="G119" s="112">
        <v>51.68</v>
      </c>
      <c r="H119" s="112">
        <v>9.32</v>
      </c>
      <c r="I119" s="143" t="s">
        <v>125</v>
      </c>
      <c r="J119" s="112">
        <f t="shared" si="4"/>
        <v>42.36</v>
      </c>
      <c r="K119" s="151" t="s">
        <v>126</v>
      </c>
      <c r="L119" s="108">
        <v>2019</v>
      </c>
      <c r="M119" s="108">
        <v>668</v>
      </c>
      <c r="N119" s="109" t="s">
        <v>527</v>
      </c>
      <c r="O119" s="111" t="s">
        <v>127</v>
      </c>
      <c r="P119" s="109" t="s">
        <v>128</v>
      </c>
      <c r="Q119" s="109" t="s">
        <v>128</v>
      </c>
      <c r="R119" s="108">
        <v>8</v>
      </c>
      <c r="S119" s="111" t="s">
        <v>146</v>
      </c>
      <c r="T119" s="108">
        <v>1010803</v>
      </c>
      <c r="U119" s="108">
        <v>800</v>
      </c>
      <c r="V119" s="108">
        <v>1043</v>
      </c>
      <c r="W119" s="108">
        <v>2</v>
      </c>
      <c r="X119" s="113">
        <v>2019</v>
      </c>
      <c r="Y119" s="113">
        <v>185</v>
      </c>
      <c r="Z119" s="113">
        <v>0</v>
      </c>
      <c r="AA119" s="114" t="s">
        <v>408</v>
      </c>
      <c r="AB119" s="108">
        <v>303</v>
      </c>
      <c r="AC119" s="109" t="s">
        <v>503</v>
      </c>
      <c r="AD119" s="152" t="s">
        <v>528</v>
      </c>
      <c r="AE119" s="152" t="s">
        <v>503</v>
      </c>
      <c r="AF119" s="153">
        <f t="shared" si="5"/>
        <v>24</v>
      </c>
      <c r="AG119" s="154">
        <f t="shared" si="6"/>
        <v>42.36</v>
      </c>
      <c r="AH119" s="155">
        <f t="shared" si="7"/>
        <v>1016.64</v>
      </c>
      <c r="AI119" s="156"/>
    </row>
    <row r="120" spans="1:35" ht="15">
      <c r="A120" s="108">
        <v>2019</v>
      </c>
      <c r="B120" s="108">
        <v>92</v>
      </c>
      <c r="C120" s="109" t="s">
        <v>331</v>
      </c>
      <c r="D120" s="150" t="s">
        <v>531</v>
      </c>
      <c r="E120" s="109" t="s">
        <v>430</v>
      </c>
      <c r="F120" s="111" t="s">
        <v>532</v>
      </c>
      <c r="G120" s="112">
        <v>305</v>
      </c>
      <c r="H120" s="112">
        <v>55</v>
      </c>
      <c r="I120" s="143" t="s">
        <v>125</v>
      </c>
      <c r="J120" s="112">
        <f t="shared" si="4"/>
        <v>250</v>
      </c>
      <c r="K120" s="151" t="s">
        <v>533</v>
      </c>
      <c r="L120" s="108">
        <v>2019</v>
      </c>
      <c r="M120" s="108">
        <v>680</v>
      </c>
      <c r="N120" s="109" t="s">
        <v>527</v>
      </c>
      <c r="O120" s="111" t="s">
        <v>534</v>
      </c>
      <c r="P120" s="109" t="s">
        <v>535</v>
      </c>
      <c r="Q120" s="109" t="s">
        <v>535</v>
      </c>
      <c r="R120" s="108">
        <v>2</v>
      </c>
      <c r="S120" s="111" t="s">
        <v>129</v>
      </c>
      <c r="T120" s="108">
        <v>1010303</v>
      </c>
      <c r="U120" s="108">
        <v>250</v>
      </c>
      <c r="V120" s="108">
        <v>1054</v>
      </c>
      <c r="W120" s="108">
        <v>99</v>
      </c>
      <c r="X120" s="113">
        <v>2019</v>
      </c>
      <c r="Y120" s="113">
        <v>101</v>
      </c>
      <c r="Z120" s="113">
        <v>0</v>
      </c>
      <c r="AA120" s="114" t="s">
        <v>126</v>
      </c>
      <c r="AB120" s="108">
        <v>329</v>
      </c>
      <c r="AC120" s="109" t="s">
        <v>489</v>
      </c>
      <c r="AD120" s="152" t="s">
        <v>528</v>
      </c>
      <c r="AE120" s="152" t="s">
        <v>489</v>
      </c>
      <c r="AF120" s="153">
        <f t="shared" si="5"/>
        <v>31</v>
      </c>
      <c r="AG120" s="154">
        <f t="shared" si="6"/>
        <v>250</v>
      </c>
      <c r="AH120" s="155">
        <f t="shared" si="7"/>
        <v>7750</v>
      </c>
      <c r="AI120" s="156"/>
    </row>
    <row r="121" spans="1:35" ht="15">
      <c r="A121" s="108">
        <v>2019</v>
      </c>
      <c r="B121" s="108">
        <v>93</v>
      </c>
      <c r="C121" s="109" t="s">
        <v>331</v>
      </c>
      <c r="D121" s="150" t="s">
        <v>536</v>
      </c>
      <c r="E121" s="109" t="s">
        <v>527</v>
      </c>
      <c r="F121" s="111" t="s">
        <v>537</v>
      </c>
      <c r="G121" s="112">
        <v>179.94</v>
      </c>
      <c r="H121" s="112">
        <v>27.04</v>
      </c>
      <c r="I121" s="143" t="s">
        <v>125</v>
      </c>
      <c r="J121" s="112">
        <f t="shared" si="4"/>
        <v>152.9</v>
      </c>
      <c r="K121" s="151" t="s">
        <v>538</v>
      </c>
      <c r="L121" s="108">
        <v>2019</v>
      </c>
      <c r="M121" s="108">
        <v>704</v>
      </c>
      <c r="N121" s="109" t="s">
        <v>539</v>
      </c>
      <c r="O121" s="111" t="s">
        <v>517</v>
      </c>
      <c r="P121" s="109" t="s">
        <v>518</v>
      </c>
      <c r="Q121" s="109" t="s">
        <v>519</v>
      </c>
      <c r="R121" s="108">
        <v>7</v>
      </c>
      <c r="S121" s="111" t="s">
        <v>540</v>
      </c>
      <c r="T121" s="108">
        <v>1010102</v>
      </c>
      <c r="U121" s="108">
        <v>20</v>
      </c>
      <c r="V121" s="108">
        <v>1265</v>
      </c>
      <c r="W121" s="108">
        <v>99</v>
      </c>
      <c r="X121" s="113">
        <v>2019</v>
      </c>
      <c r="Y121" s="113">
        <v>112</v>
      </c>
      <c r="Z121" s="113">
        <v>0</v>
      </c>
      <c r="AA121" s="114" t="s">
        <v>407</v>
      </c>
      <c r="AB121" s="108">
        <v>285</v>
      </c>
      <c r="AC121" s="109" t="s">
        <v>408</v>
      </c>
      <c r="AD121" s="152" t="s">
        <v>541</v>
      </c>
      <c r="AE121" s="152" t="s">
        <v>408</v>
      </c>
      <c r="AF121" s="153">
        <f t="shared" si="5"/>
        <v>20</v>
      </c>
      <c r="AG121" s="154">
        <f t="shared" si="6"/>
        <v>152.9</v>
      </c>
      <c r="AH121" s="155">
        <f t="shared" si="7"/>
        <v>3058</v>
      </c>
      <c r="AI121" s="156"/>
    </row>
    <row r="122" spans="1:35" ht="15">
      <c r="A122" s="108">
        <v>2019</v>
      </c>
      <c r="B122" s="108">
        <v>94</v>
      </c>
      <c r="C122" s="109" t="s">
        <v>331</v>
      </c>
      <c r="D122" s="150" t="s">
        <v>542</v>
      </c>
      <c r="E122" s="109" t="s">
        <v>543</v>
      </c>
      <c r="F122" s="111" t="s">
        <v>544</v>
      </c>
      <c r="G122" s="112">
        <v>732</v>
      </c>
      <c r="H122" s="112">
        <v>132</v>
      </c>
      <c r="I122" s="143" t="s">
        <v>125</v>
      </c>
      <c r="J122" s="112">
        <f t="shared" si="4"/>
        <v>600</v>
      </c>
      <c r="K122" s="151" t="s">
        <v>126</v>
      </c>
      <c r="L122" s="108">
        <v>2019</v>
      </c>
      <c r="M122" s="108">
        <v>728</v>
      </c>
      <c r="N122" s="109" t="s">
        <v>543</v>
      </c>
      <c r="O122" s="111" t="s">
        <v>384</v>
      </c>
      <c r="P122" s="109" t="s">
        <v>385</v>
      </c>
      <c r="Q122" s="109" t="s">
        <v>385</v>
      </c>
      <c r="R122" s="108">
        <v>2</v>
      </c>
      <c r="S122" s="111" t="s">
        <v>129</v>
      </c>
      <c r="T122" s="108">
        <v>1010803</v>
      </c>
      <c r="U122" s="108">
        <v>800</v>
      </c>
      <c r="V122" s="108">
        <v>1053</v>
      </c>
      <c r="W122" s="108">
        <v>99</v>
      </c>
      <c r="X122" s="113">
        <v>2019</v>
      </c>
      <c r="Y122" s="113">
        <v>100</v>
      </c>
      <c r="Z122" s="113">
        <v>0</v>
      </c>
      <c r="AA122" s="114" t="s">
        <v>407</v>
      </c>
      <c r="AB122" s="108">
        <v>266</v>
      </c>
      <c r="AC122" s="109" t="s">
        <v>408</v>
      </c>
      <c r="AD122" s="152" t="s">
        <v>545</v>
      </c>
      <c r="AE122" s="152" t="s">
        <v>408</v>
      </c>
      <c r="AF122" s="153">
        <f t="shared" si="5"/>
        <v>19</v>
      </c>
      <c r="AG122" s="154">
        <f t="shared" si="6"/>
        <v>600</v>
      </c>
      <c r="AH122" s="155">
        <f t="shared" si="7"/>
        <v>11400</v>
      </c>
      <c r="AI122" s="156"/>
    </row>
    <row r="123" spans="1:35" ht="15">
      <c r="A123" s="108">
        <v>2019</v>
      </c>
      <c r="B123" s="108">
        <v>95</v>
      </c>
      <c r="C123" s="109" t="s">
        <v>320</v>
      </c>
      <c r="D123" s="150" t="s">
        <v>546</v>
      </c>
      <c r="E123" s="109" t="s">
        <v>224</v>
      </c>
      <c r="F123" s="111" t="s">
        <v>547</v>
      </c>
      <c r="G123" s="112">
        <v>122.4</v>
      </c>
      <c r="H123" s="112">
        <v>22.07</v>
      </c>
      <c r="I123" s="143" t="s">
        <v>125</v>
      </c>
      <c r="J123" s="112">
        <f t="shared" si="4"/>
        <v>100.33000000000001</v>
      </c>
      <c r="K123" s="151" t="s">
        <v>126</v>
      </c>
      <c r="L123" s="108">
        <v>2019</v>
      </c>
      <c r="M123" s="108">
        <v>669</v>
      </c>
      <c r="N123" s="109" t="s">
        <v>527</v>
      </c>
      <c r="O123" s="111" t="s">
        <v>127</v>
      </c>
      <c r="P123" s="109" t="s">
        <v>128</v>
      </c>
      <c r="Q123" s="109" t="s">
        <v>128</v>
      </c>
      <c r="R123" s="108">
        <v>5</v>
      </c>
      <c r="S123" s="111" t="s">
        <v>167</v>
      </c>
      <c r="T123" s="108">
        <v>1040203</v>
      </c>
      <c r="U123" s="108">
        <v>1570</v>
      </c>
      <c r="V123" s="108">
        <v>1366</v>
      </c>
      <c r="W123" s="108">
        <v>2</v>
      </c>
      <c r="X123" s="113">
        <v>2019</v>
      </c>
      <c r="Y123" s="113">
        <v>186</v>
      </c>
      <c r="Z123" s="113">
        <v>0</v>
      </c>
      <c r="AA123" s="114" t="s">
        <v>408</v>
      </c>
      <c r="AB123" s="108">
        <v>305</v>
      </c>
      <c r="AC123" s="109" t="s">
        <v>503</v>
      </c>
      <c r="AD123" s="152" t="s">
        <v>528</v>
      </c>
      <c r="AE123" s="152" t="s">
        <v>503</v>
      </c>
      <c r="AF123" s="153">
        <f t="shared" si="5"/>
        <v>24</v>
      </c>
      <c r="AG123" s="154">
        <f t="shared" si="6"/>
        <v>100.33000000000001</v>
      </c>
      <c r="AH123" s="155">
        <f t="shared" si="7"/>
        <v>2407.92</v>
      </c>
      <c r="AI123" s="156"/>
    </row>
    <row r="124" spans="1:35" ht="15">
      <c r="A124" s="108">
        <v>2019</v>
      </c>
      <c r="B124" s="108">
        <v>96</v>
      </c>
      <c r="C124" s="109" t="s">
        <v>320</v>
      </c>
      <c r="D124" s="150" t="s">
        <v>548</v>
      </c>
      <c r="E124" s="109" t="s">
        <v>224</v>
      </c>
      <c r="F124" s="111" t="s">
        <v>549</v>
      </c>
      <c r="G124" s="112">
        <v>47.41</v>
      </c>
      <c r="H124" s="112">
        <v>8.55</v>
      </c>
      <c r="I124" s="143" t="s">
        <v>125</v>
      </c>
      <c r="J124" s="112">
        <f t="shared" si="4"/>
        <v>38.86</v>
      </c>
      <c r="K124" s="151" t="s">
        <v>126</v>
      </c>
      <c r="L124" s="108">
        <v>2019</v>
      </c>
      <c r="M124" s="108">
        <v>662</v>
      </c>
      <c r="N124" s="109" t="s">
        <v>527</v>
      </c>
      <c r="O124" s="111" t="s">
        <v>127</v>
      </c>
      <c r="P124" s="109" t="s">
        <v>128</v>
      </c>
      <c r="Q124" s="109" t="s">
        <v>128</v>
      </c>
      <c r="R124" s="108">
        <v>5</v>
      </c>
      <c r="S124" s="111" t="s">
        <v>167</v>
      </c>
      <c r="T124" s="108">
        <v>1040103</v>
      </c>
      <c r="U124" s="108">
        <v>1460</v>
      </c>
      <c r="V124" s="108">
        <v>1346</v>
      </c>
      <c r="W124" s="108">
        <v>2</v>
      </c>
      <c r="X124" s="113">
        <v>2019</v>
      </c>
      <c r="Y124" s="113">
        <v>187</v>
      </c>
      <c r="Z124" s="113">
        <v>0</v>
      </c>
      <c r="AA124" s="114" t="s">
        <v>408</v>
      </c>
      <c r="AB124" s="108">
        <v>304</v>
      </c>
      <c r="AC124" s="109" t="s">
        <v>503</v>
      </c>
      <c r="AD124" s="152" t="s">
        <v>528</v>
      </c>
      <c r="AE124" s="152" t="s">
        <v>503</v>
      </c>
      <c r="AF124" s="153">
        <f t="shared" si="5"/>
        <v>24</v>
      </c>
      <c r="AG124" s="154">
        <f t="shared" si="6"/>
        <v>38.86</v>
      </c>
      <c r="AH124" s="155">
        <f t="shared" si="7"/>
        <v>932.64</v>
      </c>
      <c r="AI124" s="156"/>
    </row>
    <row r="125" spans="1:35" ht="15">
      <c r="A125" s="108">
        <v>2019</v>
      </c>
      <c r="B125" s="108">
        <v>97</v>
      </c>
      <c r="C125" s="109" t="s">
        <v>320</v>
      </c>
      <c r="D125" s="150" t="s">
        <v>550</v>
      </c>
      <c r="E125" s="109" t="s">
        <v>224</v>
      </c>
      <c r="F125" s="111" t="s">
        <v>551</v>
      </c>
      <c r="G125" s="112">
        <v>46.51</v>
      </c>
      <c r="H125" s="112">
        <v>8.39</v>
      </c>
      <c r="I125" s="143" t="s">
        <v>125</v>
      </c>
      <c r="J125" s="112">
        <f t="shared" si="4"/>
        <v>38.12</v>
      </c>
      <c r="K125" s="151" t="s">
        <v>126</v>
      </c>
      <c r="L125" s="108">
        <v>2019</v>
      </c>
      <c r="M125" s="108">
        <v>667</v>
      </c>
      <c r="N125" s="109" t="s">
        <v>527</v>
      </c>
      <c r="O125" s="111" t="s">
        <v>127</v>
      </c>
      <c r="P125" s="109" t="s">
        <v>128</v>
      </c>
      <c r="Q125" s="109" t="s">
        <v>128</v>
      </c>
      <c r="R125" s="108">
        <v>8</v>
      </c>
      <c r="S125" s="111" t="s">
        <v>146</v>
      </c>
      <c r="T125" s="108">
        <v>1010803</v>
      </c>
      <c r="U125" s="108">
        <v>800</v>
      </c>
      <c r="V125" s="108">
        <v>1043</v>
      </c>
      <c r="W125" s="108">
        <v>2</v>
      </c>
      <c r="X125" s="113">
        <v>2019</v>
      </c>
      <c r="Y125" s="113">
        <v>185</v>
      </c>
      <c r="Z125" s="113">
        <v>0</v>
      </c>
      <c r="AA125" s="114" t="s">
        <v>408</v>
      </c>
      <c r="AB125" s="108">
        <v>303</v>
      </c>
      <c r="AC125" s="109" t="s">
        <v>503</v>
      </c>
      <c r="AD125" s="152" t="s">
        <v>528</v>
      </c>
      <c r="AE125" s="152" t="s">
        <v>503</v>
      </c>
      <c r="AF125" s="153">
        <f t="shared" si="5"/>
        <v>24</v>
      </c>
      <c r="AG125" s="154">
        <f t="shared" si="6"/>
        <v>38.12</v>
      </c>
      <c r="AH125" s="155">
        <f t="shared" si="7"/>
        <v>914.8799999999999</v>
      </c>
      <c r="AI125" s="156"/>
    </row>
    <row r="126" spans="1:35" ht="15">
      <c r="A126" s="108">
        <v>2019</v>
      </c>
      <c r="B126" s="108">
        <v>98</v>
      </c>
      <c r="C126" s="109" t="s">
        <v>320</v>
      </c>
      <c r="D126" s="150" t="s">
        <v>552</v>
      </c>
      <c r="E126" s="109" t="s">
        <v>539</v>
      </c>
      <c r="F126" s="111" t="s">
        <v>553</v>
      </c>
      <c r="G126" s="112">
        <v>19.96</v>
      </c>
      <c r="H126" s="112">
        <v>3.6</v>
      </c>
      <c r="I126" s="143" t="s">
        <v>125</v>
      </c>
      <c r="J126" s="112">
        <f t="shared" si="4"/>
        <v>16.36</v>
      </c>
      <c r="K126" s="151" t="s">
        <v>490</v>
      </c>
      <c r="L126" s="108">
        <v>2019</v>
      </c>
      <c r="M126" s="108">
        <v>741</v>
      </c>
      <c r="N126" s="109" t="s">
        <v>331</v>
      </c>
      <c r="O126" s="111" t="s">
        <v>156</v>
      </c>
      <c r="P126" s="109" t="s">
        <v>157</v>
      </c>
      <c r="Q126" s="109" t="s">
        <v>157</v>
      </c>
      <c r="R126" s="108">
        <v>8</v>
      </c>
      <c r="S126" s="111" t="s">
        <v>146</v>
      </c>
      <c r="T126" s="108">
        <v>1080203</v>
      </c>
      <c r="U126" s="108">
        <v>2890</v>
      </c>
      <c r="V126" s="108">
        <v>1937</v>
      </c>
      <c r="W126" s="108">
        <v>99</v>
      </c>
      <c r="X126" s="113">
        <v>2019</v>
      </c>
      <c r="Y126" s="113">
        <v>132</v>
      </c>
      <c r="Z126" s="113">
        <v>0</v>
      </c>
      <c r="AA126" s="114" t="s">
        <v>407</v>
      </c>
      <c r="AB126" s="108">
        <v>252</v>
      </c>
      <c r="AC126" s="109" t="s">
        <v>408</v>
      </c>
      <c r="AD126" s="152" t="s">
        <v>554</v>
      </c>
      <c r="AE126" s="152" t="s">
        <v>408</v>
      </c>
      <c r="AF126" s="153">
        <f t="shared" si="5"/>
        <v>18</v>
      </c>
      <c r="AG126" s="154">
        <f t="shared" si="6"/>
        <v>16.36</v>
      </c>
      <c r="AH126" s="155">
        <f t="shared" si="7"/>
        <v>294.48</v>
      </c>
      <c r="AI126" s="156"/>
    </row>
    <row r="127" spans="1:35" ht="15">
      <c r="A127" s="108">
        <v>2019</v>
      </c>
      <c r="B127" s="108">
        <v>99</v>
      </c>
      <c r="C127" s="109" t="s">
        <v>320</v>
      </c>
      <c r="D127" s="150" t="s">
        <v>555</v>
      </c>
      <c r="E127" s="109" t="s">
        <v>513</v>
      </c>
      <c r="F127" s="111" t="s">
        <v>556</v>
      </c>
      <c r="G127" s="112">
        <v>1489.94</v>
      </c>
      <c r="H127" s="112">
        <v>238.94</v>
      </c>
      <c r="I127" s="143" t="s">
        <v>125</v>
      </c>
      <c r="J127" s="112">
        <f t="shared" si="4"/>
        <v>1251</v>
      </c>
      <c r="K127" s="151" t="s">
        <v>557</v>
      </c>
      <c r="L127" s="108">
        <v>2019</v>
      </c>
      <c r="M127" s="108">
        <v>679</v>
      </c>
      <c r="N127" s="109" t="s">
        <v>527</v>
      </c>
      <c r="O127" s="111" t="s">
        <v>165</v>
      </c>
      <c r="P127" s="109" t="s">
        <v>166</v>
      </c>
      <c r="Q127" s="109" t="s">
        <v>166</v>
      </c>
      <c r="R127" s="108">
        <v>5</v>
      </c>
      <c r="S127" s="111" t="s">
        <v>167</v>
      </c>
      <c r="T127" s="108">
        <v>1040103</v>
      </c>
      <c r="U127" s="108">
        <v>1460</v>
      </c>
      <c r="V127" s="108">
        <v>1346</v>
      </c>
      <c r="W127" s="108">
        <v>2</v>
      </c>
      <c r="X127" s="113">
        <v>2019</v>
      </c>
      <c r="Y127" s="113">
        <v>122</v>
      </c>
      <c r="Z127" s="113">
        <v>0</v>
      </c>
      <c r="AA127" s="114" t="s">
        <v>407</v>
      </c>
      <c r="AB127" s="108">
        <v>260</v>
      </c>
      <c r="AC127" s="109" t="s">
        <v>408</v>
      </c>
      <c r="AD127" s="152" t="s">
        <v>528</v>
      </c>
      <c r="AE127" s="152" t="s">
        <v>408</v>
      </c>
      <c r="AF127" s="153">
        <f t="shared" si="5"/>
        <v>23</v>
      </c>
      <c r="AG127" s="154">
        <f t="shared" si="6"/>
        <v>1251</v>
      </c>
      <c r="AH127" s="155">
        <f t="shared" si="7"/>
        <v>28773</v>
      </c>
      <c r="AI127" s="156"/>
    </row>
    <row r="128" spans="1:35" ht="15">
      <c r="A128" s="108">
        <v>2019</v>
      </c>
      <c r="B128" s="108">
        <v>100</v>
      </c>
      <c r="C128" s="109" t="s">
        <v>320</v>
      </c>
      <c r="D128" s="150" t="s">
        <v>558</v>
      </c>
      <c r="E128" s="109" t="s">
        <v>513</v>
      </c>
      <c r="F128" s="111" t="s">
        <v>559</v>
      </c>
      <c r="G128" s="112">
        <v>1949.8</v>
      </c>
      <c r="H128" s="112">
        <v>321.8</v>
      </c>
      <c r="I128" s="143" t="s">
        <v>125</v>
      </c>
      <c r="J128" s="112">
        <f t="shared" si="4"/>
        <v>1628</v>
      </c>
      <c r="K128" s="151" t="s">
        <v>557</v>
      </c>
      <c r="L128" s="108">
        <v>2019</v>
      </c>
      <c r="M128" s="108">
        <v>681</v>
      </c>
      <c r="N128" s="109" t="s">
        <v>527</v>
      </c>
      <c r="O128" s="111" t="s">
        <v>165</v>
      </c>
      <c r="P128" s="109" t="s">
        <v>166</v>
      </c>
      <c r="Q128" s="109" t="s">
        <v>166</v>
      </c>
      <c r="R128" s="108">
        <v>5</v>
      </c>
      <c r="S128" s="111" t="s">
        <v>167</v>
      </c>
      <c r="T128" s="108">
        <v>1040203</v>
      </c>
      <c r="U128" s="108">
        <v>1570</v>
      </c>
      <c r="V128" s="108">
        <v>1366</v>
      </c>
      <c r="W128" s="108">
        <v>2</v>
      </c>
      <c r="X128" s="113">
        <v>2019</v>
      </c>
      <c r="Y128" s="113">
        <v>123</v>
      </c>
      <c r="Z128" s="113">
        <v>0</v>
      </c>
      <c r="AA128" s="114" t="s">
        <v>407</v>
      </c>
      <c r="AB128" s="108">
        <v>261</v>
      </c>
      <c r="AC128" s="109" t="s">
        <v>408</v>
      </c>
      <c r="AD128" s="152" t="s">
        <v>528</v>
      </c>
      <c r="AE128" s="152" t="s">
        <v>408</v>
      </c>
      <c r="AF128" s="153">
        <f t="shared" si="5"/>
        <v>23</v>
      </c>
      <c r="AG128" s="154">
        <f t="shared" si="6"/>
        <v>1628</v>
      </c>
      <c r="AH128" s="155">
        <f t="shared" si="7"/>
        <v>37444</v>
      </c>
      <c r="AI128" s="156"/>
    </row>
    <row r="129" spans="1:35" ht="15">
      <c r="A129" s="108">
        <v>2019</v>
      </c>
      <c r="B129" s="108">
        <v>101</v>
      </c>
      <c r="C129" s="109" t="s">
        <v>320</v>
      </c>
      <c r="D129" s="150" t="s">
        <v>560</v>
      </c>
      <c r="E129" s="109" t="s">
        <v>513</v>
      </c>
      <c r="F129" s="111" t="s">
        <v>561</v>
      </c>
      <c r="G129" s="112">
        <v>1816.85</v>
      </c>
      <c r="H129" s="112">
        <v>297.85</v>
      </c>
      <c r="I129" s="143" t="s">
        <v>125</v>
      </c>
      <c r="J129" s="112">
        <f t="shared" si="4"/>
        <v>1519</v>
      </c>
      <c r="K129" s="151" t="s">
        <v>557</v>
      </c>
      <c r="L129" s="108">
        <v>2019</v>
      </c>
      <c r="M129" s="108">
        <v>683</v>
      </c>
      <c r="N129" s="109" t="s">
        <v>527</v>
      </c>
      <c r="O129" s="111" t="s">
        <v>165</v>
      </c>
      <c r="P129" s="109" t="s">
        <v>166</v>
      </c>
      <c r="Q129" s="109" t="s">
        <v>166</v>
      </c>
      <c r="R129" s="108" t="s">
        <v>356</v>
      </c>
      <c r="S129" s="111" t="s">
        <v>356</v>
      </c>
      <c r="T129" s="108">
        <v>1010803</v>
      </c>
      <c r="U129" s="108">
        <v>800</v>
      </c>
      <c r="V129" s="108">
        <v>1043</v>
      </c>
      <c r="W129" s="108">
        <v>5</v>
      </c>
      <c r="X129" s="113">
        <v>2019</v>
      </c>
      <c r="Y129" s="113">
        <v>121</v>
      </c>
      <c r="Z129" s="113">
        <v>0</v>
      </c>
      <c r="AA129" s="114" t="s">
        <v>407</v>
      </c>
      <c r="AB129" s="108">
        <v>259</v>
      </c>
      <c r="AC129" s="109" t="s">
        <v>408</v>
      </c>
      <c r="AD129" s="152" t="s">
        <v>528</v>
      </c>
      <c r="AE129" s="152" t="s">
        <v>408</v>
      </c>
      <c r="AF129" s="153">
        <f t="shared" si="5"/>
        <v>23</v>
      </c>
      <c r="AG129" s="154">
        <f t="shared" si="6"/>
        <v>1519</v>
      </c>
      <c r="AH129" s="155">
        <f t="shared" si="7"/>
        <v>34937</v>
      </c>
      <c r="AI129" s="156"/>
    </row>
    <row r="130" spans="1:35" ht="15">
      <c r="A130" s="108">
        <v>2019</v>
      </c>
      <c r="B130" s="108">
        <v>102</v>
      </c>
      <c r="C130" s="109" t="s">
        <v>320</v>
      </c>
      <c r="D130" s="150" t="s">
        <v>562</v>
      </c>
      <c r="E130" s="109" t="s">
        <v>513</v>
      </c>
      <c r="F130" s="111" t="s">
        <v>563</v>
      </c>
      <c r="G130" s="112">
        <v>24.28</v>
      </c>
      <c r="H130" s="112">
        <v>3.28</v>
      </c>
      <c r="I130" s="143" t="s">
        <v>125</v>
      </c>
      <c r="J130" s="112">
        <f t="shared" si="4"/>
        <v>21</v>
      </c>
      <c r="K130" s="151" t="s">
        <v>557</v>
      </c>
      <c r="L130" s="108">
        <v>2019</v>
      </c>
      <c r="M130" s="108">
        <v>682</v>
      </c>
      <c r="N130" s="109" t="s">
        <v>527</v>
      </c>
      <c r="O130" s="111" t="s">
        <v>165</v>
      </c>
      <c r="P130" s="109" t="s">
        <v>166</v>
      </c>
      <c r="Q130" s="109" t="s">
        <v>166</v>
      </c>
      <c r="R130" s="108">
        <v>9</v>
      </c>
      <c r="S130" s="111" t="s">
        <v>175</v>
      </c>
      <c r="T130" s="108">
        <v>1060203</v>
      </c>
      <c r="U130" s="108">
        <v>2340</v>
      </c>
      <c r="V130" s="108">
        <v>1830</v>
      </c>
      <c r="W130" s="108">
        <v>2</v>
      </c>
      <c r="X130" s="113">
        <v>2019</v>
      </c>
      <c r="Y130" s="113">
        <v>124</v>
      </c>
      <c r="Z130" s="113">
        <v>0</v>
      </c>
      <c r="AA130" s="114" t="s">
        <v>407</v>
      </c>
      <c r="AB130" s="108">
        <v>262</v>
      </c>
      <c r="AC130" s="109" t="s">
        <v>408</v>
      </c>
      <c r="AD130" s="152" t="s">
        <v>528</v>
      </c>
      <c r="AE130" s="152" t="s">
        <v>408</v>
      </c>
      <c r="AF130" s="153">
        <f t="shared" si="5"/>
        <v>23</v>
      </c>
      <c r="AG130" s="154">
        <f t="shared" si="6"/>
        <v>21</v>
      </c>
      <c r="AH130" s="155">
        <f t="shared" si="7"/>
        <v>483</v>
      </c>
      <c r="AI130" s="156"/>
    </row>
    <row r="131" spans="1:35" ht="15">
      <c r="A131" s="108">
        <v>2019</v>
      </c>
      <c r="B131" s="108">
        <v>103</v>
      </c>
      <c r="C131" s="109" t="s">
        <v>564</v>
      </c>
      <c r="D131" s="150" t="s">
        <v>565</v>
      </c>
      <c r="E131" s="109" t="s">
        <v>331</v>
      </c>
      <c r="F131" s="111" t="s">
        <v>566</v>
      </c>
      <c r="G131" s="112">
        <v>320.14</v>
      </c>
      <c r="H131" s="112">
        <v>29.1</v>
      </c>
      <c r="I131" s="143" t="s">
        <v>125</v>
      </c>
      <c r="J131" s="112">
        <f t="shared" si="4"/>
        <v>291.03999999999996</v>
      </c>
      <c r="K131" s="151" t="s">
        <v>490</v>
      </c>
      <c r="L131" s="108">
        <v>2019</v>
      </c>
      <c r="M131" s="108">
        <v>771</v>
      </c>
      <c r="N131" s="109" t="s">
        <v>353</v>
      </c>
      <c r="O131" s="111" t="s">
        <v>156</v>
      </c>
      <c r="P131" s="109" t="s">
        <v>157</v>
      </c>
      <c r="Q131" s="109" t="s">
        <v>157</v>
      </c>
      <c r="R131" s="108">
        <v>5</v>
      </c>
      <c r="S131" s="111" t="s">
        <v>167</v>
      </c>
      <c r="T131" s="108">
        <v>1040203</v>
      </c>
      <c r="U131" s="108">
        <v>1570</v>
      </c>
      <c r="V131" s="108">
        <v>1366</v>
      </c>
      <c r="W131" s="108">
        <v>2</v>
      </c>
      <c r="X131" s="113">
        <v>2019</v>
      </c>
      <c r="Y131" s="113">
        <v>128</v>
      </c>
      <c r="Z131" s="113">
        <v>0</v>
      </c>
      <c r="AA131" s="114" t="s">
        <v>407</v>
      </c>
      <c r="AB131" s="108">
        <v>248</v>
      </c>
      <c r="AC131" s="109" t="s">
        <v>408</v>
      </c>
      <c r="AD131" s="152" t="s">
        <v>567</v>
      </c>
      <c r="AE131" s="152" t="s">
        <v>408</v>
      </c>
      <c r="AF131" s="153">
        <f t="shared" si="5"/>
        <v>16</v>
      </c>
      <c r="AG131" s="154">
        <f t="shared" si="6"/>
        <v>291.03999999999996</v>
      </c>
      <c r="AH131" s="155">
        <f t="shared" si="7"/>
        <v>4656.639999999999</v>
      </c>
      <c r="AI131" s="156"/>
    </row>
    <row r="132" spans="1:35" ht="15">
      <c r="A132" s="108">
        <v>2019</v>
      </c>
      <c r="B132" s="108">
        <v>104</v>
      </c>
      <c r="C132" s="109" t="s">
        <v>564</v>
      </c>
      <c r="D132" s="150" t="s">
        <v>568</v>
      </c>
      <c r="E132" s="109" t="s">
        <v>331</v>
      </c>
      <c r="F132" s="111" t="s">
        <v>569</v>
      </c>
      <c r="G132" s="112">
        <v>22.31</v>
      </c>
      <c r="H132" s="112">
        <v>4.02</v>
      </c>
      <c r="I132" s="143" t="s">
        <v>125</v>
      </c>
      <c r="J132" s="112">
        <f t="shared" si="4"/>
        <v>18.29</v>
      </c>
      <c r="K132" s="151" t="s">
        <v>490</v>
      </c>
      <c r="L132" s="108">
        <v>2019</v>
      </c>
      <c r="M132" s="108">
        <v>773</v>
      </c>
      <c r="N132" s="109" t="s">
        <v>353</v>
      </c>
      <c r="O132" s="111" t="s">
        <v>156</v>
      </c>
      <c r="P132" s="109" t="s">
        <v>157</v>
      </c>
      <c r="Q132" s="109" t="s">
        <v>157</v>
      </c>
      <c r="R132" s="108">
        <v>8</v>
      </c>
      <c r="S132" s="111" t="s">
        <v>146</v>
      </c>
      <c r="T132" s="108">
        <v>1080203</v>
      </c>
      <c r="U132" s="108">
        <v>2890</v>
      </c>
      <c r="V132" s="108">
        <v>1937</v>
      </c>
      <c r="W132" s="108">
        <v>99</v>
      </c>
      <c r="X132" s="113">
        <v>2019</v>
      </c>
      <c r="Y132" s="113">
        <v>132</v>
      </c>
      <c r="Z132" s="113">
        <v>0</v>
      </c>
      <c r="AA132" s="114" t="s">
        <v>407</v>
      </c>
      <c r="AB132" s="108">
        <v>252</v>
      </c>
      <c r="AC132" s="109" t="s">
        <v>408</v>
      </c>
      <c r="AD132" s="152" t="s">
        <v>567</v>
      </c>
      <c r="AE132" s="152" t="s">
        <v>408</v>
      </c>
      <c r="AF132" s="153">
        <f t="shared" si="5"/>
        <v>16</v>
      </c>
      <c r="AG132" s="154">
        <f t="shared" si="6"/>
        <v>18.29</v>
      </c>
      <c r="AH132" s="155">
        <f t="shared" si="7"/>
        <v>292.64</v>
      </c>
      <c r="AI132" s="156"/>
    </row>
    <row r="133" spans="1:35" ht="15">
      <c r="A133" s="108">
        <v>2019</v>
      </c>
      <c r="B133" s="108">
        <v>105</v>
      </c>
      <c r="C133" s="109" t="s">
        <v>564</v>
      </c>
      <c r="D133" s="150" t="s">
        <v>570</v>
      </c>
      <c r="E133" s="109" t="s">
        <v>331</v>
      </c>
      <c r="F133" s="111" t="s">
        <v>571</v>
      </c>
      <c r="G133" s="112">
        <v>2408.59</v>
      </c>
      <c r="H133" s="112">
        <v>434.34</v>
      </c>
      <c r="I133" s="143" t="s">
        <v>125</v>
      </c>
      <c r="J133" s="112">
        <f t="shared" si="4"/>
        <v>1974.2500000000002</v>
      </c>
      <c r="K133" s="151" t="s">
        <v>490</v>
      </c>
      <c r="L133" s="108">
        <v>2019</v>
      </c>
      <c r="M133" s="108">
        <v>772</v>
      </c>
      <c r="N133" s="109" t="s">
        <v>353</v>
      </c>
      <c r="O133" s="111" t="s">
        <v>156</v>
      </c>
      <c r="P133" s="109" t="s">
        <v>157</v>
      </c>
      <c r="Q133" s="109" t="s">
        <v>157</v>
      </c>
      <c r="R133" s="108">
        <v>8</v>
      </c>
      <c r="S133" s="111" t="s">
        <v>146</v>
      </c>
      <c r="T133" s="108">
        <v>1080203</v>
      </c>
      <c r="U133" s="108">
        <v>2890</v>
      </c>
      <c r="V133" s="108">
        <v>1937</v>
      </c>
      <c r="W133" s="108">
        <v>99</v>
      </c>
      <c r="X133" s="113">
        <v>2019</v>
      </c>
      <c r="Y133" s="113">
        <v>133</v>
      </c>
      <c r="Z133" s="113">
        <v>0</v>
      </c>
      <c r="AA133" s="114" t="s">
        <v>407</v>
      </c>
      <c r="AB133" s="108">
        <v>254</v>
      </c>
      <c r="AC133" s="109" t="s">
        <v>408</v>
      </c>
      <c r="AD133" s="152" t="s">
        <v>567</v>
      </c>
      <c r="AE133" s="152" t="s">
        <v>408</v>
      </c>
      <c r="AF133" s="153">
        <f t="shared" si="5"/>
        <v>16</v>
      </c>
      <c r="AG133" s="154">
        <f t="shared" si="6"/>
        <v>1974.2500000000002</v>
      </c>
      <c r="AH133" s="155">
        <f t="shared" si="7"/>
        <v>31588.000000000004</v>
      </c>
      <c r="AI133" s="156"/>
    </row>
    <row r="134" spans="1:35" ht="15">
      <c r="A134" s="108">
        <v>2019</v>
      </c>
      <c r="B134" s="108">
        <v>106</v>
      </c>
      <c r="C134" s="109" t="s">
        <v>564</v>
      </c>
      <c r="D134" s="150" t="s">
        <v>572</v>
      </c>
      <c r="E134" s="109" t="s">
        <v>539</v>
      </c>
      <c r="F134" s="111" t="s">
        <v>573</v>
      </c>
      <c r="G134" s="112">
        <v>16.92</v>
      </c>
      <c r="H134" s="112">
        <v>3.05</v>
      </c>
      <c r="I134" s="143" t="s">
        <v>125</v>
      </c>
      <c r="J134" s="112">
        <f t="shared" si="4"/>
        <v>13.870000000000001</v>
      </c>
      <c r="K134" s="151" t="s">
        <v>490</v>
      </c>
      <c r="L134" s="108">
        <v>2019</v>
      </c>
      <c r="M134" s="108">
        <v>763</v>
      </c>
      <c r="N134" s="109" t="s">
        <v>353</v>
      </c>
      <c r="O134" s="111" t="s">
        <v>156</v>
      </c>
      <c r="P134" s="109" t="s">
        <v>157</v>
      </c>
      <c r="Q134" s="109" t="s">
        <v>157</v>
      </c>
      <c r="R134" s="108">
        <v>8</v>
      </c>
      <c r="S134" s="111" t="s">
        <v>146</v>
      </c>
      <c r="T134" s="108">
        <v>1080203</v>
      </c>
      <c r="U134" s="108">
        <v>2890</v>
      </c>
      <c r="V134" s="108">
        <v>1937</v>
      </c>
      <c r="W134" s="108">
        <v>99</v>
      </c>
      <c r="X134" s="113">
        <v>2019</v>
      </c>
      <c r="Y134" s="113">
        <v>132</v>
      </c>
      <c r="Z134" s="113">
        <v>0</v>
      </c>
      <c r="AA134" s="114" t="s">
        <v>407</v>
      </c>
      <c r="AB134" s="108">
        <v>252</v>
      </c>
      <c r="AC134" s="109" t="s">
        <v>408</v>
      </c>
      <c r="AD134" s="152" t="s">
        <v>567</v>
      </c>
      <c r="AE134" s="152" t="s">
        <v>408</v>
      </c>
      <c r="AF134" s="153">
        <f t="shared" si="5"/>
        <v>16</v>
      </c>
      <c r="AG134" s="154">
        <f t="shared" si="6"/>
        <v>13.870000000000001</v>
      </c>
      <c r="AH134" s="155">
        <f t="shared" si="7"/>
        <v>221.92000000000002</v>
      </c>
      <c r="AI134" s="156"/>
    </row>
    <row r="135" spans="1:35" ht="15">
      <c r="A135" s="108">
        <v>2019</v>
      </c>
      <c r="B135" s="108">
        <v>107</v>
      </c>
      <c r="C135" s="109" t="s">
        <v>564</v>
      </c>
      <c r="D135" s="150" t="s">
        <v>574</v>
      </c>
      <c r="E135" s="109" t="s">
        <v>539</v>
      </c>
      <c r="F135" s="111" t="s">
        <v>575</v>
      </c>
      <c r="G135" s="112">
        <v>22.5</v>
      </c>
      <c r="H135" s="112">
        <v>4.06</v>
      </c>
      <c r="I135" s="143" t="s">
        <v>125</v>
      </c>
      <c r="J135" s="112">
        <f t="shared" si="4"/>
        <v>18.44</v>
      </c>
      <c r="K135" s="151" t="s">
        <v>490</v>
      </c>
      <c r="L135" s="108">
        <v>2019</v>
      </c>
      <c r="M135" s="108">
        <v>762</v>
      </c>
      <c r="N135" s="109" t="s">
        <v>353</v>
      </c>
      <c r="O135" s="111" t="s">
        <v>156</v>
      </c>
      <c r="P135" s="109" t="s">
        <v>157</v>
      </c>
      <c r="Q135" s="109" t="s">
        <v>157</v>
      </c>
      <c r="R135" s="108">
        <v>8</v>
      </c>
      <c r="S135" s="111" t="s">
        <v>146</v>
      </c>
      <c r="T135" s="108">
        <v>1080203</v>
      </c>
      <c r="U135" s="108">
        <v>2890</v>
      </c>
      <c r="V135" s="108">
        <v>1937</v>
      </c>
      <c r="W135" s="108">
        <v>99</v>
      </c>
      <c r="X135" s="113">
        <v>2019</v>
      </c>
      <c r="Y135" s="113">
        <v>132</v>
      </c>
      <c r="Z135" s="113">
        <v>0</v>
      </c>
      <c r="AA135" s="114" t="s">
        <v>407</v>
      </c>
      <c r="AB135" s="108">
        <v>252</v>
      </c>
      <c r="AC135" s="109" t="s">
        <v>408</v>
      </c>
      <c r="AD135" s="152" t="s">
        <v>567</v>
      </c>
      <c r="AE135" s="152" t="s">
        <v>408</v>
      </c>
      <c r="AF135" s="153">
        <f t="shared" si="5"/>
        <v>16</v>
      </c>
      <c r="AG135" s="154">
        <f t="shared" si="6"/>
        <v>18.44</v>
      </c>
      <c r="AH135" s="155">
        <f t="shared" si="7"/>
        <v>295.04</v>
      </c>
      <c r="AI135" s="156"/>
    </row>
    <row r="136" spans="1:35" ht="15">
      <c r="A136" s="108">
        <v>2019</v>
      </c>
      <c r="B136" s="108">
        <v>108</v>
      </c>
      <c r="C136" s="109" t="s">
        <v>564</v>
      </c>
      <c r="D136" s="150" t="s">
        <v>576</v>
      </c>
      <c r="E136" s="109" t="s">
        <v>331</v>
      </c>
      <c r="F136" s="111" t="s">
        <v>577</v>
      </c>
      <c r="G136" s="112">
        <v>153.06</v>
      </c>
      <c r="H136" s="112">
        <v>27.6</v>
      </c>
      <c r="I136" s="143" t="s">
        <v>125</v>
      </c>
      <c r="J136" s="112">
        <f aca="true" t="shared" si="8" ref="J136:J199">IF(I136="SI",G136-H136,G136)</f>
        <v>125.46000000000001</v>
      </c>
      <c r="K136" s="151" t="s">
        <v>490</v>
      </c>
      <c r="L136" s="108">
        <v>2019</v>
      </c>
      <c r="M136" s="108">
        <v>781</v>
      </c>
      <c r="N136" s="109" t="s">
        <v>353</v>
      </c>
      <c r="O136" s="111" t="s">
        <v>156</v>
      </c>
      <c r="P136" s="109" t="s">
        <v>157</v>
      </c>
      <c r="Q136" s="109" t="s">
        <v>157</v>
      </c>
      <c r="R136" s="108">
        <v>8</v>
      </c>
      <c r="S136" s="111" t="s">
        <v>146</v>
      </c>
      <c r="T136" s="108">
        <v>1080203</v>
      </c>
      <c r="U136" s="108">
        <v>2890</v>
      </c>
      <c r="V136" s="108">
        <v>1937</v>
      </c>
      <c r="W136" s="108">
        <v>99</v>
      </c>
      <c r="X136" s="113">
        <v>2019</v>
      </c>
      <c r="Y136" s="113">
        <v>133</v>
      </c>
      <c r="Z136" s="113">
        <v>0</v>
      </c>
      <c r="AA136" s="114" t="s">
        <v>407</v>
      </c>
      <c r="AB136" s="108">
        <v>253</v>
      </c>
      <c r="AC136" s="109" t="s">
        <v>408</v>
      </c>
      <c r="AD136" s="152" t="s">
        <v>567</v>
      </c>
      <c r="AE136" s="152" t="s">
        <v>408</v>
      </c>
      <c r="AF136" s="153">
        <f aca="true" t="shared" si="9" ref="AF136:AF199">AE136-AD136</f>
        <v>16</v>
      </c>
      <c r="AG136" s="154">
        <f aca="true" t="shared" si="10" ref="AG136:AG199">IF(AI136="SI",0,J136)</f>
        <v>125.46000000000001</v>
      </c>
      <c r="AH136" s="155">
        <f aca="true" t="shared" si="11" ref="AH136:AH199">AG136*AF136</f>
        <v>2007.3600000000001</v>
      </c>
      <c r="AI136" s="156"/>
    </row>
    <row r="137" spans="1:35" ht="15">
      <c r="A137" s="108">
        <v>2019</v>
      </c>
      <c r="B137" s="108">
        <v>109</v>
      </c>
      <c r="C137" s="109" t="s">
        <v>564</v>
      </c>
      <c r="D137" s="150" t="s">
        <v>578</v>
      </c>
      <c r="E137" s="109" t="s">
        <v>331</v>
      </c>
      <c r="F137" s="111" t="s">
        <v>579</v>
      </c>
      <c r="G137" s="112">
        <v>40.17</v>
      </c>
      <c r="H137" s="112">
        <v>7.24</v>
      </c>
      <c r="I137" s="143" t="s">
        <v>125</v>
      </c>
      <c r="J137" s="112">
        <f t="shared" si="8"/>
        <v>32.93</v>
      </c>
      <c r="K137" s="151" t="s">
        <v>490</v>
      </c>
      <c r="L137" s="108">
        <v>2019</v>
      </c>
      <c r="M137" s="108">
        <v>779</v>
      </c>
      <c r="N137" s="109" t="s">
        <v>353</v>
      </c>
      <c r="O137" s="111" t="s">
        <v>156</v>
      </c>
      <c r="P137" s="109" t="s">
        <v>157</v>
      </c>
      <c r="Q137" s="109" t="s">
        <v>157</v>
      </c>
      <c r="R137" s="108">
        <v>8</v>
      </c>
      <c r="S137" s="111" t="s">
        <v>146</v>
      </c>
      <c r="T137" s="108">
        <v>1080203</v>
      </c>
      <c r="U137" s="108">
        <v>2890</v>
      </c>
      <c r="V137" s="108">
        <v>1937</v>
      </c>
      <c r="W137" s="108">
        <v>99</v>
      </c>
      <c r="X137" s="113">
        <v>2019</v>
      </c>
      <c r="Y137" s="113">
        <v>133</v>
      </c>
      <c r="Z137" s="113">
        <v>0</v>
      </c>
      <c r="AA137" s="114" t="s">
        <v>407</v>
      </c>
      <c r="AB137" s="108">
        <v>253</v>
      </c>
      <c r="AC137" s="109" t="s">
        <v>408</v>
      </c>
      <c r="AD137" s="152" t="s">
        <v>567</v>
      </c>
      <c r="AE137" s="152" t="s">
        <v>408</v>
      </c>
      <c r="AF137" s="153">
        <f t="shared" si="9"/>
        <v>16</v>
      </c>
      <c r="AG137" s="154">
        <f t="shared" si="10"/>
        <v>32.93</v>
      </c>
      <c r="AH137" s="155">
        <f t="shared" si="11"/>
        <v>526.88</v>
      </c>
      <c r="AI137" s="156"/>
    </row>
    <row r="138" spans="1:35" ht="15">
      <c r="A138" s="108">
        <v>2019</v>
      </c>
      <c r="B138" s="108">
        <v>110</v>
      </c>
      <c r="C138" s="109" t="s">
        <v>564</v>
      </c>
      <c r="D138" s="150" t="s">
        <v>580</v>
      </c>
      <c r="E138" s="109" t="s">
        <v>331</v>
      </c>
      <c r="F138" s="111" t="s">
        <v>581</v>
      </c>
      <c r="G138" s="112">
        <v>16.91</v>
      </c>
      <c r="H138" s="112">
        <v>3.05</v>
      </c>
      <c r="I138" s="143" t="s">
        <v>125</v>
      </c>
      <c r="J138" s="112">
        <f t="shared" si="8"/>
        <v>13.86</v>
      </c>
      <c r="K138" s="151" t="s">
        <v>490</v>
      </c>
      <c r="L138" s="108">
        <v>2019</v>
      </c>
      <c r="M138" s="108">
        <v>770</v>
      </c>
      <c r="N138" s="109" t="s">
        <v>353</v>
      </c>
      <c r="O138" s="111" t="s">
        <v>156</v>
      </c>
      <c r="P138" s="109" t="s">
        <v>157</v>
      </c>
      <c r="Q138" s="109" t="s">
        <v>157</v>
      </c>
      <c r="R138" s="108">
        <v>8</v>
      </c>
      <c r="S138" s="111" t="s">
        <v>146</v>
      </c>
      <c r="T138" s="108">
        <v>1080203</v>
      </c>
      <c r="U138" s="108">
        <v>2890</v>
      </c>
      <c r="V138" s="108">
        <v>1937</v>
      </c>
      <c r="W138" s="108">
        <v>99</v>
      </c>
      <c r="X138" s="113">
        <v>2019</v>
      </c>
      <c r="Y138" s="113">
        <v>133</v>
      </c>
      <c r="Z138" s="113">
        <v>0</v>
      </c>
      <c r="AA138" s="114" t="s">
        <v>407</v>
      </c>
      <c r="AB138" s="108">
        <v>253</v>
      </c>
      <c r="AC138" s="109" t="s">
        <v>408</v>
      </c>
      <c r="AD138" s="152" t="s">
        <v>567</v>
      </c>
      <c r="AE138" s="152" t="s">
        <v>408</v>
      </c>
      <c r="AF138" s="153">
        <f t="shared" si="9"/>
        <v>16</v>
      </c>
      <c r="AG138" s="154">
        <f t="shared" si="10"/>
        <v>13.86</v>
      </c>
      <c r="AH138" s="155">
        <f t="shared" si="11"/>
        <v>221.76</v>
      </c>
      <c r="AI138" s="156"/>
    </row>
    <row r="139" spans="1:35" ht="15">
      <c r="A139" s="108">
        <v>2019</v>
      </c>
      <c r="B139" s="108">
        <v>111</v>
      </c>
      <c r="C139" s="109" t="s">
        <v>564</v>
      </c>
      <c r="D139" s="150" t="s">
        <v>582</v>
      </c>
      <c r="E139" s="109" t="s">
        <v>331</v>
      </c>
      <c r="F139" s="111" t="s">
        <v>583</v>
      </c>
      <c r="G139" s="112">
        <v>112.39</v>
      </c>
      <c r="H139" s="112">
        <v>20.27</v>
      </c>
      <c r="I139" s="143" t="s">
        <v>125</v>
      </c>
      <c r="J139" s="112">
        <f t="shared" si="8"/>
        <v>92.12</v>
      </c>
      <c r="K139" s="151" t="s">
        <v>490</v>
      </c>
      <c r="L139" s="108">
        <v>2019</v>
      </c>
      <c r="M139" s="108">
        <v>780</v>
      </c>
      <c r="N139" s="109" t="s">
        <v>353</v>
      </c>
      <c r="O139" s="111" t="s">
        <v>156</v>
      </c>
      <c r="P139" s="109" t="s">
        <v>157</v>
      </c>
      <c r="Q139" s="109" t="s">
        <v>157</v>
      </c>
      <c r="R139" s="108">
        <v>8</v>
      </c>
      <c r="S139" s="111" t="s">
        <v>146</v>
      </c>
      <c r="T139" s="108">
        <v>1080203</v>
      </c>
      <c r="U139" s="108">
        <v>2890</v>
      </c>
      <c r="V139" s="108">
        <v>1937</v>
      </c>
      <c r="W139" s="108">
        <v>99</v>
      </c>
      <c r="X139" s="113">
        <v>2019</v>
      </c>
      <c r="Y139" s="113">
        <v>133</v>
      </c>
      <c r="Z139" s="113">
        <v>0</v>
      </c>
      <c r="AA139" s="114" t="s">
        <v>407</v>
      </c>
      <c r="AB139" s="108">
        <v>254</v>
      </c>
      <c r="AC139" s="109" t="s">
        <v>408</v>
      </c>
      <c r="AD139" s="152" t="s">
        <v>567</v>
      </c>
      <c r="AE139" s="152" t="s">
        <v>408</v>
      </c>
      <c r="AF139" s="153">
        <f t="shared" si="9"/>
        <v>16</v>
      </c>
      <c r="AG139" s="154">
        <f t="shared" si="10"/>
        <v>92.12</v>
      </c>
      <c r="AH139" s="155">
        <f t="shared" si="11"/>
        <v>1473.92</v>
      </c>
      <c r="AI139" s="156"/>
    </row>
    <row r="140" spans="1:35" ht="15">
      <c r="A140" s="108">
        <v>2019</v>
      </c>
      <c r="B140" s="108">
        <v>112</v>
      </c>
      <c r="C140" s="109" t="s">
        <v>564</v>
      </c>
      <c r="D140" s="150" t="s">
        <v>584</v>
      </c>
      <c r="E140" s="109" t="s">
        <v>331</v>
      </c>
      <c r="F140" s="111" t="s">
        <v>585</v>
      </c>
      <c r="G140" s="112">
        <v>52.86</v>
      </c>
      <c r="H140" s="112">
        <v>9.53</v>
      </c>
      <c r="I140" s="143" t="s">
        <v>125</v>
      </c>
      <c r="J140" s="112">
        <f t="shared" si="8"/>
        <v>43.33</v>
      </c>
      <c r="K140" s="151" t="s">
        <v>490</v>
      </c>
      <c r="L140" s="108">
        <v>2019</v>
      </c>
      <c r="M140" s="108">
        <v>764</v>
      </c>
      <c r="N140" s="109" t="s">
        <v>353</v>
      </c>
      <c r="O140" s="111" t="s">
        <v>156</v>
      </c>
      <c r="P140" s="109" t="s">
        <v>157</v>
      </c>
      <c r="Q140" s="109" t="s">
        <v>157</v>
      </c>
      <c r="R140" s="108">
        <v>8</v>
      </c>
      <c r="S140" s="111" t="s">
        <v>146</v>
      </c>
      <c r="T140" s="108">
        <v>1100503</v>
      </c>
      <c r="U140" s="108">
        <v>4210</v>
      </c>
      <c r="V140" s="108">
        <v>1656</v>
      </c>
      <c r="W140" s="108">
        <v>99</v>
      </c>
      <c r="X140" s="113">
        <v>2019</v>
      </c>
      <c r="Y140" s="113">
        <v>130</v>
      </c>
      <c r="Z140" s="113">
        <v>0</v>
      </c>
      <c r="AA140" s="114" t="s">
        <v>407</v>
      </c>
      <c r="AB140" s="108">
        <v>255</v>
      </c>
      <c r="AC140" s="109" t="s">
        <v>408</v>
      </c>
      <c r="AD140" s="152" t="s">
        <v>567</v>
      </c>
      <c r="AE140" s="152" t="s">
        <v>408</v>
      </c>
      <c r="AF140" s="153">
        <f t="shared" si="9"/>
        <v>16</v>
      </c>
      <c r="AG140" s="154">
        <f t="shared" si="10"/>
        <v>43.33</v>
      </c>
      <c r="AH140" s="155">
        <f t="shared" si="11"/>
        <v>693.28</v>
      </c>
      <c r="AI140" s="156"/>
    </row>
    <row r="141" spans="1:35" ht="15">
      <c r="A141" s="108">
        <v>2019</v>
      </c>
      <c r="B141" s="108">
        <v>113</v>
      </c>
      <c r="C141" s="109" t="s">
        <v>564</v>
      </c>
      <c r="D141" s="150" t="s">
        <v>586</v>
      </c>
      <c r="E141" s="109" t="s">
        <v>331</v>
      </c>
      <c r="F141" s="111" t="s">
        <v>587</v>
      </c>
      <c r="G141" s="112">
        <v>51.8</v>
      </c>
      <c r="H141" s="112">
        <v>9.34</v>
      </c>
      <c r="I141" s="143" t="s">
        <v>125</v>
      </c>
      <c r="J141" s="112">
        <f t="shared" si="8"/>
        <v>42.459999999999994</v>
      </c>
      <c r="K141" s="151" t="s">
        <v>490</v>
      </c>
      <c r="L141" s="108">
        <v>2019</v>
      </c>
      <c r="M141" s="108">
        <v>774</v>
      </c>
      <c r="N141" s="109" t="s">
        <v>353</v>
      </c>
      <c r="O141" s="111" t="s">
        <v>156</v>
      </c>
      <c r="P141" s="109" t="s">
        <v>157</v>
      </c>
      <c r="Q141" s="109" t="s">
        <v>157</v>
      </c>
      <c r="R141" s="108">
        <v>9</v>
      </c>
      <c r="S141" s="111" t="s">
        <v>175</v>
      </c>
      <c r="T141" s="108">
        <v>1050103</v>
      </c>
      <c r="U141" s="108">
        <v>2010</v>
      </c>
      <c r="V141" s="108">
        <v>1476</v>
      </c>
      <c r="W141" s="108">
        <v>3</v>
      </c>
      <c r="X141" s="113">
        <v>2019</v>
      </c>
      <c r="Y141" s="113">
        <v>131</v>
      </c>
      <c r="Z141" s="113">
        <v>0</v>
      </c>
      <c r="AA141" s="114" t="s">
        <v>407</v>
      </c>
      <c r="AB141" s="108">
        <v>249</v>
      </c>
      <c r="AC141" s="109" t="s">
        <v>408</v>
      </c>
      <c r="AD141" s="152" t="s">
        <v>567</v>
      </c>
      <c r="AE141" s="152" t="s">
        <v>408</v>
      </c>
      <c r="AF141" s="153">
        <f t="shared" si="9"/>
        <v>16</v>
      </c>
      <c r="AG141" s="154">
        <f t="shared" si="10"/>
        <v>42.459999999999994</v>
      </c>
      <c r="AH141" s="155">
        <f t="shared" si="11"/>
        <v>679.3599999999999</v>
      </c>
      <c r="AI141" s="156"/>
    </row>
    <row r="142" spans="1:35" ht="15">
      <c r="A142" s="108">
        <v>2019</v>
      </c>
      <c r="B142" s="108">
        <v>114</v>
      </c>
      <c r="C142" s="109" t="s">
        <v>588</v>
      </c>
      <c r="D142" s="150" t="s">
        <v>589</v>
      </c>
      <c r="E142" s="109" t="s">
        <v>331</v>
      </c>
      <c r="F142" s="111" t="s">
        <v>590</v>
      </c>
      <c r="G142" s="112">
        <v>85.85</v>
      </c>
      <c r="H142" s="112">
        <v>15.48</v>
      </c>
      <c r="I142" s="143" t="s">
        <v>125</v>
      </c>
      <c r="J142" s="112">
        <f t="shared" si="8"/>
        <v>70.36999999999999</v>
      </c>
      <c r="K142" s="151" t="s">
        <v>490</v>
      </c>
      <c r="L142" s="108">
        <v>2019</v>
      </c>
      <c r="M142" s="108">
        <v>806</v>
      </c>
      <c r="N142" s="109" t="s">
        <v>564</v>
      </c>
      <c r="O142" s="111" t="s">
        <v>156</v>
      </c>
      <c r="P142" s="109" t="s">
        <v>157</v>
      </c>
      <c r="Q142" s="109" t="s">
        <v>157</v>
      </c>
      <c r="R142" s="108">
        <v>8</v>
      </c>
      <c r="S142" s="111" t="s">
        <v>146</v>
      </c>
      <c r="T142" s="108">
        <v>1080203</v>
      </c>
      <c r="U142" s="108">
        <v>2890</v>
      </c>
      <c r="V142" s="108">
        <v>1937</v>
      </c>
      <c r="W142" s="108">
        <v>99</v>
      </c>
      <c r="X142" s="113">
        <v>2019</v>
      </c>
      <c r="Y142" s="113">
        <v>133</v>
      </c>
      <c r="Z142" s="113">
        <v>0</v>
      </c>
      <c r="AA142" s="114" t="s">
        <v>407</v>
      </c>
      <c r="AB142" s="108">
        <v>254</v>
      </c>
      <c r="AC142" s="109" t="s">
        <v>408</v>
      </c>
      <c r="AD142" s="152" t="s">
        <v>591</v>
      </c>
      <c r="AE142" s="152" t="s">
        <v>408</v>
      </c>
      <c r="AF142" s="153">
        <f t="shared" si="9"/>
        <v>13</v>
      </c>
      <c r="AG142" s="154">
        <f t="shared" si="10"/>
        <v>70.36999999999999</v>
      </c>
      <c r="AH142" s="155">
        <f t="shared" si="11"/>
        <v>914.8099999999998</v>
      </c>
      <c r="AI142" s="156"/>
    </row>
    <row r="143" spans="1:35" ht="15">
      <c r="A143" s="108">
        <v>2019</v>
      </c>
      <c r="B143" s="108">
        <v>115</v>
      </c>
      <c r="C143" s="109" t="s">
        <v>588</v>
      </c>
      <c r="D143" s="150" t="s">
        <v>592</v>
      </c>
      <c r="E143" s="109" t="s">
        <v>331</v>
      </c>
      <c r="F143" s="111" t="s">
        <v>593</v>
      </c>
      <c r="G143" s="112">
        <v>16.58</v>
      </c>
      <c r="H143" s="112">
        <v>2.99</v>
      </c>
      <c r="I143" s="143" t="s">
        <v>125</v>
      </c>
      <c r="J143" s="112">
        <f t="shared" si="8"/>
        <v>13.589999999999998</v>
      </c>
      <c r="K143" s="151" t="s">
        <v>490</v>
      </c>
      <c r="L143" s="108">
        <v>2019</v>
      </c>
      <c r="M143" s="108">
        <v>809</v>
      </c>
      <c r="N143" s="109" t="s">
        <v>564</v>
      </c>
      <c r="O143" s="111" t="s">
        <v>156</v>
      </c>
      <c r="P143" s="109" t="s">
        <v>157</v>
      </c>
      <c r="Q143" s="109" t="s">
        <v>157</v>
      </c>
      <c r="R143" s="108">
        <v>9</v>
      </c>
      <c r="S143" s="111" t="s">
        <v>175</v>
      </c>
      <c r="T143" s="108">
        <v>1060203</v>
      </c>
      <c r="U143" s="108">
        <v>2340</v>
      </c>
      <c r="V143" s="108">
        <v>1830</v>
      </c>
      <c r="W143" s="108">
        <v>2</v>
      </c>
      <c r="X143" s="113">
        <v>2019</v>
      </c>
      <c r="Y143" s="113">
        <v>129</v>
      </c>
      <c r="Z143" s="113">
        <v>0</v>
      </c>
      <c r="AA143" s="114" t="s">
        <v>407</v>
      </c>
      <c r="AB143" s="108">
        <v>250</v>
      </c>
      <c r="AC143" s="109" t="s">
        <v>408</v>
      </c>
      <c r="AD143" s="152" t="s">
        <v>591</v>
      </c>
      <c r="AE143" s="152" t="s">
        <v>408</v>
      </c>
      <c r="AF143" s="153">
        <f t="shared" si="9"/>
        <v>13</v>
      </c>
      <c r="AG143" s="154">
        <f t="shared" si="10"/>
        <v>13.589999999999998</v>
      </c>
      <c r="AH143" s="155">
        <f t="shared" si="11"/>
        <v>176.67</v>
      </c>
      <c r="AI143" s="156"/>
    </row>
    <row r="144" spans="1:35" ht="15">
      <c r="A144" s="108">
        <v>2019</v>
      </c>
      <c r="B144" s="108">
        <v>116</v>
      </c>
      <c r="C144" s="109" t="s">
        <v>588</v>
      </c>
      <c r="D144" s="150" t="s">
        <v>594</v>
      </c>
      <c r="E144" s="109" t="s">
        <v>331</v>
      </c>
      <c r="F144" s="111" t="s">
        <v>595</v>
      </c>
      <c r="G144" s="112">
        <v>460.72</v>
      </c>
      <c r="H144" s="112">
        <v>83.08</v>
      </c>
      <c r="I144" s="143" t="s">
        <v>125</v>
      </c>
      <c r="J144" s="112">
        <f t="shared" si="8"/>
        <v>377.64000000000004</v>
      </c>
      <c r="K144" s="151" t="s">
        <v>490</v>
      </c>
      <c r="L144" s="108">
        <v>2019</v>
      </c>
      <c r="M144" s="108">
        <v>807</v>
      </c>
      <c r="N144" s="109" t="s">
        <v>564</v>
      </c>
      <c r="O144" s="111" t="s">
        <v>156</v>
      </c>
      <c r="P144" s="109" t="s">
        <v>157</v>
      </c>
      <c r="Q144" s="109" t="s">
        <v>157</v>
      </c>
      <c r="R144" s="108">
        <v>1</v>
      </c>
      <c r="S144" s="111" t="s">
        <v>139</v>
      </c>
      <c r="T144" s="108">
        <v>1010803</v>
      </c>
      <c r="U144" s="108">
        <v>800</v>
      </c>
      <c r="V144" s="108">
        <v>1043</v>
      </c>
      <c r="W144" s="108">
        <v>6</v>
      </c>
      <c r="X144" s="113">
        <v>2019</v>
      </c>
      <c r="Y144" s="113">
        <v>126</v>
      </c>
      <c r="Z144" s="113">
        <v>0</v>
      </c>
      <c r="AA144" s="114" t="s">
        <v>407</v>
      </c>
      <c r="AB144" s="108">
        <v>246</v>
      </c>
      <c r="AC144" s="109" t="s">
        <v>408</v>
      </c>
      <c r="AD144" s="152" t="s">
        <v>591</v>
      </c>
      <c r="AE144" s="152" t="s">
        <v>408</v>
      </c>
      <c r="AF144" s="153">
        <f t="shared" si="9"/>
        <v>13</v>
      </c>
      <c r="AG144" s="154">
        <f t="shared" si="10"/>
        <v>377.64000000000004</v>
      </c>
      <c r="AH144" s="155">
        <f t="shared" si="11"/>
        <v>4909.320000000001</v>
      </c>
      <c r="AI144" s="156"/>
    </row>
    <row r="145" spans="1:35" ht="15">
      <c r="A145" s="108">
        <v>2019</v>
      </c>
      <c r="B145" s="108">
        <v>117</v>
      </c>
      <c r="C145" s="109" t="s">
        <v>588</v>
      </c>
      <c r="D145" s="150" t="s">
        <v>596</v>
      </c>
      <c r="E145" s="109" t="s">
        <v>331</v>
      </c>
      <c r="F145" s="111" t="s">
        <v>597</v>
      </c>
      <c r="G145" s="112">
        <v>248.59</v>
      </c>
      <c r="H145" s="112">
        <v>22.6</v>
      </c>
      <c r="I145" s="143" t="s">
        <v>125</v>
      </c>
      <c r="J145" s="112">
        <f t="shared" si="8"/>
        <v>225.99</v>
      </c>
      <c r="K145" s="151" t="s">
        <v>490</v>
      </c>
      <c r="L145" s="108">
        <v>2019</v>
      </c>
      <c r="M145" s="108">
        <v>808</v>
      </c>
      <c r="N145" s="109" t="s">
        <v>564</v>
      </c>
      <c r="O145" s="111" t="s">
        <v>156</v>
      </c>
      <c r="P145" s="109" t="s">
        <v>157</v>
      </c>
      <c r="Q145" s="109" t="s">
        <v>157</v>
      </c>
      <c r="R145" s="108">
        <v>5</v>
      </c>
      <c r="S145" s="111" t="s">
        <v>167</v>
      </c>
      <c r="T145" s="108">
        <v>1040103</v>
      </c>
      <c r="U145" s="108">
        <v>1460</v>
      </c>
      <c r="V145" s="108">
        <v>1346</v>
      </c>
      <c r="W145" s="108">
        <v>2</v>
      </c>
      <c r="X145" s="113">
        <v>2019</v>
      </c>
      <c r="Y145" s="113">
        <v>127</v>
      </c>
      <c r="Z145" s="113">
        <v>0</v>
      </c>
      <c r="AA145" s="114" t="s">
        <v>407</v>
      </c>
      <c r="AB145" s="108">
        <v>247</v>
      </c>
      <c r="AC145" s="109" t="s">
        <v>408</v>
      </c>
      <c r="AD145" s="152" t="s">
        <v>591</v>
      </c>
      <c r="AE145" s="152" t="s">
        <v>408</v>
      </c>
      <c r="AF145" s="153">
        <f t="shared" si="9"/>
        <v>13</v>
      </c>
      <c r="AG145" s="154">
        <f t="shared" si="10"/>
        <v>225.99</v>
      </c>
      <c r="AH145" s="155">
        <f t="shared" si="11"/>
        <v>2937.87</v>
      </c>
      <c r="AI145" s="156"/>
    </row>
    <row r="146" spans="1:35" ht="15">
      <c r="A146" s="108">
        <v>2019</v>
      </c>
      <c r="B146" s="108">
        <v>118</v>
      </c>
      <c r="C146" s="109" t="s">
        <v>369</v>
      </c>
      <c r="D146" s="150" t="s">
        <v>598</v>
      </c>
      <c r="E146" s="109" t="s">
        <v>331</v>
      </c>
      <c r="F146" s="111" t="s">
        <v>599</v>
      </c>
      <c r="G146" s="112">
        <v>312.32</v>
      </c>
      <c r="H146" s="112">
        <v>56.32</v>
      </c>
      <c r="I146" s="143" t="s">
        <v>125</v>
      </c>
      <c r="J146" s="112">
        <f t="shared" si="8"/>
        <v>256</v>
      </c>
      <c r="K146" s="151" t="s">
        <v>490</v>
      </c>
      <c r="L146" s="108">
        <v>2019</v>
      </c>
      <c r="M146" s="108">
        <v>810</v>
      </c>
      <c r="N146" s="109" t="s">
        <v>564</v>
      </c>
      <c r="O146" s="111" t="s">
        <v>156</v>
      </c>
      <c r="P146" s="109" t="s">
        <v>157</v>
      </c>
      <c r="Q146" s="109" t="s">
        <v>157</v>
      </c>
      <c r="R146" s="108">
        <v>9</v>
      </c>
      <c r="S146" s="111" t="s">
        <v>175</v>
      </c>
      <c r="T146" s="108">
        <v>1060203</v>
      </c>
      <c r="U146" s="108">
        <v>2340</v>
      </c>
      <c r="V146" s="108">
        <v>1830</v>
      </c>
      <c r="W146" s="108">
        <v>2</v>
      </c>
      <c r="X146" s="113">
        <v>2018</v>
      </c>
      <c r="Y146" s="113">
        <v>168</v>
      </c>
      <c r="Z146" s="113">
        <v>0</v>
      </c>
      <c r="AA146" s="114" t="s">
        <v>407</v>
      </c>
      <c r="AB146" s="108">
        <v>251</v>
      </c>
      <c r="AC146" s="109" t="s">
        <v>408</v>
      </c>
      <c r="AD146" s="152" t="s">
        <v>591</v>
      </c>
      <c r="AE146" s="152" t="s">
        <v>408</v>
      </c>
      <c r="AF146" s="153">
        <f t="shared" si="9"/>
        <v>13</v>
      </c>
      <c r="AG146" s="154">
        <f t="shared" si="10"/>
        <v>256</v>
      </c>
      <c r="AH146" s="155">
        <f t="shared" si="11"/>
        <v>3328</v>
      </c>
      <c r="AI146" s="156"/>
    </row>
    <row r="147" spans="1:35" ht="15">
      <c r="A147" s="108">
        <v>2019</v>
      </c>
      <c r="B147" s="108">
        <v>119</v>
      </c>
      <c r="C147" s="109" t="s">
        <v>369</v>
      </c>
      <c r="D147" s="150" t="s">
        <v>600</v>
      </c>
      <c r="E147" s="109" t="s">
        <v>320</v>
      </c>
      <c r="F147" s="111" t="s">
        <v>601</v>
      </c>
      <c r="G147" s="112">
        <v>38819</v>
      </c>
      <c r="H147" s="112">
        <v>3529</v>
      </c>
      <c r="I147" s="143" t="s">
        <v>256</v>
      </c>
      <c r="J147" s="112">
        <f t="shared" si="8"/>
        <v>38819</v>
      </c>
      <c r="K147" s="151" t="s">
        <v>602</v>
      </c>
      <c r="L147" s="108">
        <v>2019</v>
      </c>
      <c r="M147" s="108">
        <v>811</v>
      </c>
      <c r="N147" s="109" t="s">
        <v>564</v>
      </c>
      <c r="O147" s="111" t="s">
        <v>603</v>
      </c>
      <c r="P147" s="109" t="s">
        <v>604</v>
      </c>
      <c r="Q147" s="109" t="s">
        <v>604</v>
      </c>
      <c r="R147" s="108">
        <v>9</v>
      </c>
      <c r="S147" s="111" t="s">
        <v>175</v>
      </c>
      <c r="T147" s="108">
        <v>2060305</v>
      </c>
      <c r="U147" s="108">
        <v>7970</v>
      </c>
      <c r="V147" s="108">
        <v>9010</v>
      </c>
      <c r="W147" s="108">
        <v>99</v>
      </c>
      <c r="X147" s="113">
        <v>2019</v>
      </c>
      <c r="Y147" s="113">
        <v>88</v>
      </c>
      <c r="Z147" s="113">
        <v>0</v>
      </c>
      <c r="AA147" s="114" t="s">
        <v>369</v>
      </c>
      <c r="AB147" s="108">
        <v>186</v>
      </c>
      <c r="AC147" s="109" t="s">
        <v>541</v>
      </c>
      <c r="AD147" s="152" t="s">
        <v>591</v>
      </c>
      <c r="AE147" s="152" t="s">
        <v>541</v>
      </c>
      <c r="AF147" s="153">
        <f t="shared" si="9"/>
        <v>-7</v>
      </c>
      <c r="AG147" s="154">
        <f t="shared" si="10"/>
        <v>38819</v>
      </c>
      <c r="AH147" s="155">
        <f t="shared" si="11"/>
        <v>-271733</v>
      </c>
      <c r="AI147" s="156"/>
    </row>
    <row r="148" spans="1:35" ht="15">
      <c r="A148" s="108">
        <v>2019</v>
      </c>
      <c r="B148" s="108">
        <v>120</v>
      </c>
      <c r="C148" s="109" t="s">
        <v>369</v>
      </c>
      <c r="D148" s="150" t="s">
        <v>605</v>
      </c>
      <c r="E148" s="109" t="s">
        <v>320</v>
      </c>
      <c r="F148" s="111" t="s">
        <v>606</v>
      </c>
      <c r="G148" s="112">
        <v>3118.93</v>
      </c>
      <c r="H148" s="112">
        <v>562.43</v>
      </c>
      <c r="I148" s="143" t="s">
        <v>125</v>
      </c>
      <c r="J148" s="112">
        <f t="shared" si="8"/>
        <v>2556.5</v>
      </c>
      <c r="K148" s="151" t="s">
        <v>607</v>
      </c>
      <c r="L148" s="108">
        <v>2019</v>
      </c>
      <c r="M148" s="108">
        <v>844</v>
      </c>
      <c r="N148" s="109" t="s">
        <v>369</v>
      </c>
      <c r="O148" s="111" t="s">
        <v>222</v>
      </c>
      <c r="P148" s="109" t="s">
        <v>223</v>
      </c>
      <c r="Q148" s="109" t="s">
        <v>223</v>
      </c>
      <c r="R148" s="108">
        <v>8</v>
      </c>
      <c r="S148" s="111" t="s">
        <v>146</v>
      </c>
      <c r="T148" s="108">
        <v>1090503</v>
      </c>
      <c r="U148" s="108">
        <v>3550</v>
      </c>
      <c r="V148" s="108">
        <v>1738</v>
      </c>
      <c r="W148" s="108">
        <v>1</v>
      </c>
      <c r="X148" s="113">
        <v>2019</v>
      </c>
      <c r="Y148" s="113">
        <v>116</v>
      </c>
      <c r="Z148" s="113">
        <v>0</v>
      </c>
      <c r="AA148" s="114" t="s">
        <v>407</v>
      </c>
      <c r="AB148" s="108">
        <v>258</v>
      </c>
      <c r="AC148" s="109" t="s">
        <v>408</v>
      </c>
      <c r="AD148" s="152" t="s">
        <v>608</v>
      </c>
      <c r="AE148" s="152" t="s">
        <v>408</v>
      </c>
      <c r="AF148" s="153">
        <f t="shared" si="9"/>
        <v>11</v>
      </c>
      <c r="AG148" s="154">
        <f t="shared" si="10"/>
        <v>2556.5</v>
      </c>
      <c r="AH148" s="155">
        <f t="shared" si="11"/>
        <v>28121.5</v>
      </c>
      <c r="AI148" s="156"/>
    </row>
    <row r="149" spans="1:35" ht="15">
      <c r="A149" s="108">
        <v>2019</v>
      </c>
      <c r="B149" s="108">
        <v>121</v>
      </c>
      <c r="C149" s="109" t="s">
        <v>468</v>
      </c>
      <c r="D149" s="150" t="s">
        <v>609</v>
      </c>
      <c r="E149" s="109" t="s">
        <v>320</v>
      </c>
      <c r="F149" s="111" t="s">
        <v>610</v>
      </c>
      <c r="G149" s="112">
        <v>1875</v>
      </c>
      <c r="H149" s="112">
        <v>89.29</v>
      </c>
      <c r="I149" s="143" t="s">
        <v>125</v>
      </c>
      <c r="J149" s="112">
        <f t="shared" si="8"/>
        <v>1785.71</v>
      </c>
      <c r="K149" s="151" t="s">
        <v>239</v>
      </c>
      <c r="L149" s="108">
        <v>2019</v>
      </c>
      <c r="M149" s="108">
        <v>842</v>
      </c>
      <c r="N149" s="109" t="s">
        <v>369</v>
      </c>
      <c r="O149" s="111" t="s">
        <v>241</v>
      </c>
      <c r="P149" s="109" t="s">
        <v>242</v>
      </c>
      <c r="Q149" s="109" t="s">
        <v>611</v>
      </c>
      <c r="R149" s="108">
        <v>5</v>
      </c>
      <c r="S149" s="111" t="s">
        <v>167</v>
      </c>
      <c r="T149" s="108">
        <v>1040503</v>
      </c>
      <c r="U149" s="108">
        <v>1900</v>
      </c>
      <c r="V149" s="108">
        <v>1416</v>
      </c>
      <c r="W149" s="108">
        <v>1</v>
      </c>
      <c r="X149" s="113">
        <v>2019</v>
      </c>
      <c r="Y149" s="113">
        <v>21</v>
      </c>
      <c r="Z149" s="113">
        <v>0</v>
      </c>
      <c r="AA149" s="114" t="s">
        <v>612</v>
      </c>
      <c r="AB149" s="108">
        <v>198</v>
      </c>
      <c r="AC149" s="109" t="s">
        <v>444</v>
      </c>
      <c r="AD149" s="152" t="s">
        <v>608</v>
      </c>
      <c r="AE149" s="152" t="s">
        <v>444</v>
      </c>
      <c r="AF149" s="153">
        <f t="shared" si="9"/>
        <v>-18</v>
      </c>
      <c r="AG149" s="154">
        <f t="shared" si="10"/>
        <v>1785.71</v>
      </c>
      <c r="AH149" s="155">
        <f t="shared" si="11"/>
        <v>-32142.78</v>
      </c>
      <c r="AI149" s="156"/>
    </row>
    <row r="150" spans="1:35" ht="15">
      <c r="A150" s="108">
        <v>2019</v>
      </c>
      <c r="B150" s="108">
        <v>122</v>
      </c>
      <c r="C150" s="109" t="s">
        <v>468</v>
      </c>
      <c r="D150" s="150" t="s">
        <v>613</v>
      </c>
      <c r="E150" s="109" t="s">
        <v>320</v>
      </c>
      <c r="F150" s="111" t="s">
        <v>614</v>
      </c>
      <c r="G150" s="112">
        <v>718.62</v>
      </c>
      <c r="H150" s="112">
        <v>34.22</v>
      </c>
      <c r="I150" s="143" t="s">
        <v>125</v>
      </c>
      <c r="J150" s="112">
        <f t="shared" si="8"/>
        <v>684.4</v>
      </c>
      <c r="K150" s="151" t="s">
        <v>239</v>
      </c>
      <c r="L150" s="108">
        <v>2019</v>
      </c>
      <c r="M150" s="108">
        <v>841</v>
      </c>
      <c r="N150" s="109" t="s">
        <v>369</v>
      </c>
      <c r="O150" s="111" t="s">
        <v>241</v>
      </c>
      <c r="P150" s="109" t="s">
        <v>242</v>
      </c>
      <c r="Q150" s="109" t="s">
        <v>611</v>
      </c>
      <c r="R150" s="108">
        <v>5</v>
      </c>
      <c r="S150" s="111" t="s">
        <v>167</v>
      </c>
      <c r="T150" s="108">
        <v>1040103</v>
      </c>
      <c r="U150" s="108">
        <v>1460</v>
      </c>
      <c r="V150" s="108">
        <v>1346</v>
      </c>
      <c r="W150" s="108">
        <v>3</v>
      </c>
      <c r="X150" s="113">
        <v>2019</v>
      </c>
      <c r="Y150" s="113">
        <v>22</v>
      </c>
      <c r="Z150" s="113">
        <v>0</v>
      </c>
      <c r="AA150" s="114" t="s">
        <v>612</v>
      </c>
      <c r="AB150" s="108">
        <v>196</v>
      </c>
      <c r="AC150" s="109" t="s">
        <v>444</v>
      </c>
      <c r="AD150" s="152" t="s">
        <v>608</v>
      </c>
      <c r="AE150" s="152" t="s">
        <v>444</v>
      </c>
      <c r="AF150" s="153">
        <f t="shared" si="9"/>
        <v>-18</v>
      </c>
      <c r="AG150" s="154">
        <f t="shared" si="10"/>
        <v>684.4</v>
      </c>
      <c r="AH150" s="155">
        <f t="shared" si="11"/>
        <v>-12319.199999999999</v>
      </c>
      <c r="AI150" s="156"/>
    </row>
    <row r="151" spans="1:35" ht="15">
      <c r="A151" s="108">
        <v>2019</v>
      </c>
      <c r="B151" s="108">
        <v>123</v>
      </c>
      <c r="C151" s="109" t="s">
        <v>468</v>
      </c>
      <c r="D151" s="150" t="s">
        <v>615</v>
      </c>
      <c r="E151" s="109" t="s">
        <v>320</v>
      </c>
      <c r="F151" s="111" t="s">
        <v>616</v>
      </c>
      <c r="G151" s="112">
        <v>1742.65</v>
      </c>
      <c r="H151" s="112">
        <v>82.98</v>
      </c>
      <c r="I151" s="143" t="s">
        <v>125</v>
      </c>
      <c r="J151" s="112">
        <f t="shared" si="8"/>
        <v>1659.67</v>
      </c>
      <c r="K151" s="151" t="s">
        <v>239</v>
      </c>
      <c r="L151" s="108">
        <v>2019</v>
      </c>
      <c r="M151" s="108">
        <v>840</v>
      </c>
      <c r="N151" s="109" t="s">
        <v>369</v>
      </c>
      <c r="O151" s="111" t="s">
        <v>241</v>
      </c>
      <c r="P151" s="109" t="s">
        <v>242</v>
      </c>
      <c r="Q151" s="109" t="s">
        <v>611</v>
      </c>
      <c r="R151" s="108">
        <v>5</v>
      </c>
      <c r="S151" s="111" t="s">
        <v>167</v>
      </c>
      <c r="T151" s="108">
        <v>1040203</v>
      </c>
      <c r="U151" s="108">
        <v>1570</v>
      </c>
      <c r="V151" s="108">
        <v>1420</v>
      </c>
      <c r="W151" s="108">
        <v>99</v>
      </c>
      <c r="X151" s="113">
        <v>2019</v>
      </c>
      <c r="Y151" s="113">
        <v>23</v>
      </c>
      <c r="Z151" s="113">
        <v>0</v>
      </c>
      <c r="AA151" s="114" t="s">
        <v>612</v>
      </c>
      <c r="AB151" s="108">
        <v>197</v>
      </c>
      <c r="AC151" s="109" t="s">
        <v>444</v>
      </c>
      <c r="AD151" s="152" t="s">
        <v>608</v>
      </c>
      <c r="AE151" s="152" t="s">
        <v>444</v>
      </c>
      <c r="AF151" s="153">
        <f t="shared" si="9"/>
        <v>-18</v>
      </c>
      <c r="AG151" s="154">
        <f t="shared" si="10"/>
        <v>1659.67</v>
      </c>
      <c r="AH151" s="155">
        <f t="shared" si="11"/>
        <v>-29874.06</v>
      </c>
      <c r="AI151" s="156"/>
    </row>
    <row r="152" spans="1:35" ht="15">
      <c r="A152" s="108">
        <v>2019</v>
      </c>
      <c r="B152" s="108">
        <v>124</v>
      </c>
      <c r="C152" s="109" t="s">
        <v>468</v>
      </c>
      <c r="D152" s="150" t="s">
        <v>617</v>
      </c>
      <c r="E152" s="109" t="s">
        <v>320</v>
      </c>
      <c r="F152" s="111" t="s">
        <v>618</v>
      </c>
      <c r="G152" s="112">
        <v>377.28</v>
      </c>
      <c r="H152" s="112">
        <v>17.97</v>
      </c>
      <c r="I152" s="143" t="s">
        <v>125</v>
      </c>
      <c r="J152" s="112">
        <f t="shared" si="8"/>
        <v>359.30999999999995</v>
      </c>
      <c r="K152" s="151" t="s">
        <v>239</v>
      </c>
      <c r="L152" s="108">
        <v>2019</v>
      </c>
      <c r="M152" s="108">
        <v>838</v>
      </c>
      <c r="N152" s="109" t="s">
        <v>369</v>
      </c>
      <c r="O152" s="111" t="s">
        <v>241</v>
      </c>
      <c r="P152" s="109" t="s">
        <v>242</v>
      </c>
      <c r="Q152" s="109" t="s">
        <v>611</v>
      </c>
      <c r="R152" s="108">
        <v>6</v>
      </c>
      <c r="S152" s="111" t="s">
        <v>250</v>
      </c>
      <c r="T152" s="108">
        <v>1100403</v>
      </c>
      <c r="U152" s="108">
        <v>4100</v>
      </c>
      <c r="V152" s="108">
        <v>1782</v>
      </c>
      <c r="W152" s="108">
        <v>99</v>
      </c>
      <c r="X152" s="113">
        <v>2019</v>
      </c>
      <c r="Y152" s="113">
        <v>25</v>
      </c>
      <c r="Z152" s="113">
        <v>0</v>
      </c>
      <c r="AA152" s="114" t="s">
        <v>612</v>
      </c>
      <c r="AB152" s="108">
        <v>199</v>
      </c>
      <c r="AC152" s="109" t="s">
        <v>444</v>
      </c>
      <c r="AD152" s="152" t="s">
        <v>608</v>
      </c>
      <c r="AE152" s="152" t="s">
        <v>444</v>
      </c>
      <c r="AF152" s="153">
        <f t="shared" si="9"/>
        <v>-18</v>
      </c>
      <c r="AG152" s="154">
        <f t="shared" si="10"/>
        <v>359.30999999999995</v>
      </c>
      <c r="AH152" s="155">
        <f t="shared" si="11"/>
        <v>-6467.579999999999</v>
      </c>
      <c r="AI152" s="156"/>
    </row>
    <row r="153" spans="1:35" ht="15">
      <c r="A153" s="108">
        <v>2019</v>
      </c>
      <c r="B153" s="108">
        <v>125</v>
      </c>
      <c r="C153" s="109" t="s">
        <v>468</v>
      </c>
      <c r="D153" s="150" t="s">
        <v>619</v>
      </c>
      <c r="E153" s="109" t="s">
        <v>320</v>
      </c>
      <c r="F153" s="111" t="s">
        <v>620</v>
      </c>
      <c r="G153" s="112">
        <v>380.46</v>
      </c>
      <c r="H153" s="112">
        <v>18.12</v>
      </c>
      <c r="I153" s="143" t="s">
        <v>125</v>
      </c>
      <c r="J153" s="112">
        <f t="shared" si="8"/>
        <v>362.34</v>
      </c>
      <c r="K153" s="151" t="s">
        <v>239</v>
      </c>
      <c r="L153" s="108">
        <v>2019</v>
      </c>
      <c r="M153" s="108">
        <v>839</v>
      </c>
      <c r="N153" s="109" t="s">
        <v>369</v>
      </c>
      <c r="O153" s="111" t="s">
        <v>241</v>
      </c>
      <c r="P153" s="109" t="s">
        <v>242</v>
      </c>
      <c r="Q153" s="109" t="s">
        <v>611</v>
      </c>
      <c r="R153" s="108">
        <v>2</v>
      </c>
      <c r="S153" s="111" t="s">
        <v>129</v>
      </c>
      <c r="T153" s="108">
        <v>1010803</v>
      </c>
      <c r="U153" s="108">
        <v>800</v>
      </c>
      <c r="V153" s="108">
        <v>1043</v>
      </c>
      <c r="W153" s="108">
        <v>1</v>
      </c>
      <c r="X153" s="113">
        <v>2019</v>
      </c>
      <c r="Y153" s="113">
        <v>27</v>
      </c>
      <c r="Z153" s="113">
        <v>0</v>
      </c>
      <c r="AA153" s="114" t="s">
        <v>612</v>
      </c>
      <c r="AB153" s="108">
        <v>195</v>
      </c>
      <c r="AC153" s="109" t="s">
        <v>444</v>
      </c>
      <c r="AD153" s="152" t="s">
        <v>608</v>
      </c>
      <c r="AE153" s="152" t="s">
        <v>444</v>
      </c>
      <c r="AF153" s="153">
        <f t="shared" si="9"/>
        <v>-18</v>
      </c>
      <c r="AG153" s="154">
        <f t="shared" si="10"/>
        <v>362.34</v>
      </c>
      <c r="AH153" s="155">
        <f t="shared" si="11"/>
        <v>-6522.12</v>
      </c>
      <c r="AI153" s="156"/>
    </row>
    <row r="154" spans="1:35" ht="15">
      <c r="A154" s="108">
        <v>2019</v>
      </c>
      <c r="B154" s="108">
        <v>126</v>
      </c>
      <c r="C154" s="109" t="s">
        <v>468</v>
      </c>
      <c r="D154" s="150" t="s">
        <v>621</v>
      </c>
      <c r="E154" s="109" t="s">
        <v>320</v>
      </c>
      <c r="F154" s="111" t="s">
        <v>622</v>
      </c>
      <c r="G154" s="112">
        <v>447.49</v>
      </c>
      <c r="H154" s="112">
        <v>0</v>
      </c>
      <c r="I154" s="143" t="s">
        <v>125</v>
      </c>
      <c r="J154" s="112">
        <f t="shared" si="8"/>
        <v>447.49</v>
      </c>
      <c r="K154" s="151" t="s">
        <v>623</v>
      </c>
      <c r="L154" s="108">
        <v>2019</v>
      </c>
      <c r="M154" s="108">
        <v>846</v>
      </c>
      <c r="N154" s="109" t="s">
        <v>369</v>
      </c>
      <c r="O154" s="111" t="s">
        <v>517</v>
      </c>
      <c r="P154" s="109" t="s">
        <v>518</v>
      </c>
      <c r="Q154" s="109" t="s">
        <v>519</v>
      </c>
      <c r="R154" s="108">
        <v>2</v>
      </c>
      <c r="S154" s="111" t="s">
        <v>129</v>
      </c>
      <c r="T154" s="108">
        <v>1010803</v>
      </c>
      <c r="U154" s="108">
        <v>800</v>
      </c>
      <c r="V154" s="108">
        <v>1043</v>
      </c>
      <c r="W154" s="108">
        <v>1</v>
      </c>
      <c r="X154" s="113">
        <v>2019</v>
      </c>
      <c r="Y154" s="113">
        <v>1</v>
      </c>
      <c r="Z154" s="113">
        <v>0</v>
      </c>
      <c r="AA154" s="114" t="s">
        <v>407</v>
      </c>
      <c r="AB154" s="108">
        <v>287</v>
      </c>
      <c r="AC154" s="109" t="s">
        <v>408</v>
      </c>
      <c r="AD154" s="152" t="s">
        <v>608</v>
      </c>
      <c r="AE154" s="152" t="s">
        <v>408</v>
      </c>
      <c r="AF154" s="153">
        <f t="shared" si="9"/>
        <v>11</v>
      </c>
      <c r="AG154" s="154">
        <f t="shared" si="10"/>
        <v>447.49</v>
      </c>
      <c r="AH154" s="155">
        <f t="shared" si="11"/>
        <v>4922.39</v>
      </c>
      <c r="AI154" s="156"/>
    </row>
    <row r="155" spans="1:35" ht="15">
      <c r="A155" s="108">
        <v>2019</v>
      </c>
      <c r="B155" s="108">
        <v>127</v>
      </c>
      <c r="C155" s="109" t="s">
        <v>468</v>
      </c>
      <c r="D155" s="150" t="s">
        <v>624</v>
      </c>
      <c r="E155" s="109" t="s">
        <v>320</v>
      </c>
      <c r="F155" s="111" t="s">
        <v>625</v>
      </c>
      <c r="G155" s="112">
        <v>86</v>
      </c>
      <c r="H155" s="112">
        <v>15.51</v>
      </c>
      <c r="I155" s="143" t="s">
        <v>125</v>
      </c>
      <c r="J155" s="112">
        <f t="shared" si="8"/>
        <v>70.49</v>
      </c>
      <c r="K155" s="151" t="s">
        <v>380</v>
      </c>
      <c r="L155" s="108">
        <v>2019</v>
      </c>
      <c r="M155" s="108">
        <v>843</v>
      </c>
      <c r="N155" s="109" t="s">
        <v>369</v>
      </c>
      <c r="O155" s="111" t="s">
        <v>233</v>
      </c>
      <c r="P155" s="109" t="s">
        <v>234</v>
      </c>
      <c r="Q155" s="109" t="s">
        <v>235</v>
      </c>
      <c r="R155" s="108">
        <v>1</v>
      </c>
      <c r="S155" s="111" t="s">
        <v>139</v>
      </c>
      <c r="T155" s="108">
        <v>1010802</v>
      </c>
      <c r="U155" s="108">
        <v>790</v>
      </c>
      <c r="V155" s="108">
        <v>1056</v>
      </c>
      <c r="W155" s="108">
        <v>99</v>
      </c>
      <c r="X155" s="113">
        <v>2019</v>
      </c>
      <c r="Y155" s="113">
        <v>12</v>
      </c>
      <c r="Z155" s="113">
        <v>0</v>
      </c>
      <c r="AA155" s="114" t="s">
        <v>438</v>
      </c>
      <c r="AB155" s="108">
        <v>244</v>
      </c>
      <c r="AC155" s="109" t="s">
        <v>591</v>
      </c>
      <c r="AD155" s="152" t="s">
        <v>608</v>
      </c>
      <c r="AE155" s="152" t="s">
        <v>591</v>
      </c>
      <c r="AF155" s="153">
        <f t="shared" si="9"/>
        <v>-2</v>
      </c>
      <c r="AG155" s="154">
        <f t="shared" si="10"/>
        <v>70.49</v>
      </c>
      <c r="AH155" s="155">
        <f t="shared" si="11"/>
        <v>-140.98</v>
      </c>
      <c r="AI155" s="156"/>
    </row>
    <row r="156" spans="1:35" ht="15">
      <c r="A156" s="108">
        <v>2019</v>
      </c>
      <c r="B156" s="108">
        <v>128</v>
      </c>
      <c r="C156" s="109" t="s">
        <v>468</v>
      </c>
      <c r="D156" s="150" t="s">
        <v>626</v>
      </c>
      <c r="E156" s="109" t="s">
        <v>320</v>
      </c>
      <c r="F156" s="111" t="s">
        <v>627</v>
      </c>
      <c r="G156" s="112">
        <v>13329.62</v>
      </c>
      <c r="H156" s="112">
        <v>2403.7</v>
      </c>
      <c r="I156" s="143" t="s">
        <v>125</v>
      </c>
      <c r="J156" s="112">
        <f t="shared" si="8"/>
        <v>10925.920000000002</v>
      </c>
      <c r="K156" s="151" t="s">
        <v>628</v>
      </c>
      <c r="L156" s="108">
        <v>2019</v>
      </c>
      <c r="M156" s="108">
        <v>845</v>
      </c>
      <c r="N156" s="109" t="s">
        <v>369</v>
      </c>
      <c r="O156" s="111" t="s">
        <v>629</v>
      </c>
      <c r="P156" s="109" t="s">
        <v>630</v>
      </c>
      <c r="Q156" s="109" t="s">
        <v>630</v>
      </c>
      <c r="R156" s="108">
        <v>8</v>
      </c>
      <c r="S156" s="111" t="s">
        <v>146</v>
      </c>
      <c r="T156" s="108">
        <v>2090105</v>
      </c>
      <c r="U156" s="108">
        <v>8570</v>
      </c>
      <c r="V156" s="108">
        <v>1926</v>
      </c>
      <c r="W156" s="108">
        <v>80</v>
      </c>
      <c r="X156" s="113">
        <v>2019</v>
      </c>
      <c r="Y156" s="113">
        <v>94</v>
      </c>
      <c r="Z156" s="113">
        <v>0</v>
      </c>
      <c r="AA156" s="114" t="s">
        <v>407</v>
      </c>
      <c r="AB156" s="108">
        <v>299</v>
      </c>
      <c r="AC156" s="109" t="s">
        <v>503</v>
      </c>
      <c r="AD156" s="152" t="s">
        <v>608</v>
      </c>
      <c r="AE156" s="152" t="s">
        <v>503</v>
      </c>
      <c r="AF156" s="153">
        <f t="shared" si="9"/>
        <v>12</v>
      </c>
      <c r="AG156" s="154">
        <f t="shared" si="10"/>
        <v>10925.920000000002</v>
      </c>
      <c r="AH156" s="155">
        <f t="shared" si="11"/>
        <v>131111.04000000004</v>
      </c>
      <c r="AI156" s="156"/>
    </row>
    <row r="157" spans="1:35" ht="15">
      <c r="A157" s="108">
        <v>2019</v>
      </c>
      <c r="B157" s="108">
        <v>129</v>
      </c>
      <c r="C157" s="109" t="s">
        <v>468</v>
      </c>
      <c r="D157" s="150" t="s">
        <v>631</v>
      </c>
      <c r="E157" s="109" t="s">
        <v>320</v>
      </c>
      <c r="F157" s="111" t="s">
        <v>632</v>
      </c>
      <c r="G157" s="112">
        <v>871.78</v>
      </c>
      <c r="H157" s="112">
        <v>157.21</v>
      </c>
      <c r="I157" s="143" t="s">
        <v>125</v>
      </c>
      <c r="J157" s="112">
        <f t="shared" si="8"/>
        <v>714.5699999999999</v>
      </c>
      <c r="K157" s="151" t="s">
        <v>227</v>
      </c>
      <c r="L157" s="108">
        <v>2019</v>
      </c>
      <c r="M157" s="108">
        <v>812</v>
      </c>
      <c r="N157" s="109" t="s">
        <v>564</v>
      </c>
      <c r="O157" s="111" t="s">
        <v>228</v>
      </c>
      <c r="P157" s="109" t="s">
        <v>229</v>
      </c>
      <c r="Q157" s="109" t="s">
        <v>230</v>
      </c>
      <c r="R157" s="108">
        <v>8</v>
      </c>
      <c r="S157" s="111" t="s">
        <v>146</v>
      </c>
      <c r="T157" s="108">
        <v>1080203</v>
      </c>
      <c r="U157" s="108">
        <v>2890</v>
      </c>
      <c r="V157" s="108">
        <v>1937</v>
      </c>
      <c r="W157" s="108">
        <v>99</v>
      </c>
      <c r="X157" s="113">
        <v>2019</v>
      </c>
      <c r="Y157" s="113">
        <v>277</v>
      </c>
      <c r="Z157" s="113">
        <v>0</v>
      </c>
      <c r="AA157" s="114" t="s">
        <v>407</v>
      </c>
      <c r="AB157" s="108">
        <v>279</v>
      </c>
      <c r="AC157" s="109" t="s">
        <v>408</v>
      </c>
      <c r="AD157" s="152" t="s">
        <v>591</v>
      </c>
      <c r="AE157" s="152" t="s">
        <v>408</v>
      </c>
      <c r="AF157" s="153">
        <f t="shared" si="9"/>
        <v>13</v>
      </c>
      <c r="AG157" s="154">
        <f t="shared" si="10"/>
        <v>714.5699999999999</v>
      </c>
      <c r="AH157" s="155">
        <f t="shared" si="11"/>
        <v>9289.41</v>
      </c>
      <c r="AI157" s="156"/>
    </row>
    <row r="158" spans="1:35" ht="15">
      <c r="A158" s="108">
        <v>2019</v>
      </c>
      <c r="B158" s="108">
        <v>130</v>
      </c>
      <c r="C158" s="109" t="s">
        <v>468</v>
      </c>
      <c r="D158" s="150" t="s">
        <v>633</v>
      </c>
      <c r="E158" s="109" t="s">
        <v>369</v>
      </c>
      <c r="F158" s="111" t="s">
        <v>634</v>
      </c>
      <c r="G158" s="112">
        <v>175.95</v>
      </c>
      <c r="H158" s="112">
        <v>31.73</v>
      </c>
      <c r="I158" s="143" t="s">
        <v>125</v>
      </c>
      <c r="J158" s="112">
        <f t="shared" si="8"/>
        <v>144.22</v>
      </c>
      <c r="K158" s="151" t="s">
        <v>635</v>
      </c>
      <c r="L158" s="108">
        <v>2019</v>
      </c>
      <c r="M158" s="108">
        <v>877</v>
      </c>
      <c r="N158" s="109" t="s">
        <v>409</v>
      </c>
      <c r="O158" s="111" t="s">
        <v>636</v>
      </c>
      <c r="P158" s="109" t="s">
        <v>637</v>
      </c>
      <c r="Q158" s="109" t="s">
        <v>637</v>
      </c>
      <c r="R158" s="108">
        <v>2</v>
      </c>
      <c r="S158" s="111" t="s">
        <v>129</v>
      </c>
      <c r="T158" s="108">
        <v>1010803</v>
      </c>
      <c r="U158" s="108">
        <v>800</v>
      </c>
      <c r="V158" s="108">
        <v>1043</v>
      </c>
      <c r="W158" s="108">
        <v>1</v>
      </c>
      <c r="X158" s="113">
        <v>2019</v>
      </c>
      <c r="Y158" s="113">
        <v>137</v>
      </c>
      <c r="Z158" s="113">
        <v>0</v>
      </c>
      <c r="AA158" s="114" t="s">
        <v>407</v>
      </c>
      <c r="AB158" s="108">
        <v>289</v>
      </c>
      <c r="AC158" s="109" t="s">
        <v>408</v>
      </c>
      <c r="AD158" s="152" t="s">
        <v>638</v>
      </c>
      <c r="AE158" s="152" t="s">
        <v>408</v>
      </c>
      <c r="AF158" s="153">
        <f t="shared" si="9"/>
        <v>10</v>
      </c>
      <c r="AG158" s="154">
        <f t="shared" si="10"/>
        <v>144.22</v>
      </c>
      <c r="AH158" s="155">
        <f t="shared" si="11"/>
        <v>1442.2</v>
      </c>
      <c r="AI158" s="156"/>
    </row>
    <row r="159" spans="1:35" ht="15">
      <c r="A159" s="108">
        <v>2019</v>
      </c>
      <c r="B159" s="108">
        <v>130</v>
      </c>
      <c r="C159" s="109" t="s">
        <v>468</v>
      </c>
      <c r="D159" s="150" t="s">
        <v>633</v>
      </c>
      <c r="E159" s="109" t="s">
        <v>369</v>
      </c>
      <c r="F159" s="111" t="s">
        <v>634</v>
      </c>
      <c r="G159" s="112">
        <v>82.36</v>
      </c>
      <c r="H159" s="112">
        <v>14.85</v>
      </c>
      <c r="I159" s="143" t="s">
        <v>125</v>
      </c>
      <c r="J159" s="112">
        <f t="shared" si="8"/>
        <v>67.51</v>
      </c>
      <c r="K159" s="151" t="s">
        <v>635</v>
      </c>
      <c r="L159" s="108">
        <v>2019</v>
      </c>
      <c r="M159" s="108">
        <v>877</v>
      </c>
      <c r="N159" s="109" t="s">
        <v>409</v>
      </c>
      <c r="O159" s="111" t="s">
        <v>636</v>
      </c>
      <c r="P159" s="109" t="s">
        <v>637</v>
      </c>
      <c r="Q159" s="109" t="s">
        <v>637</v>
      </c>
      <c r="R159" s="108">
        <v>5</v>
      </c>
      <c r="S159" s="111" t="s">
        <v>167</v>
      </c>
      <c r="T159" s="108">
        <v>1040103</v>
      </c>
      <c r="U159" s="108">
        <v>1460</v>
      </c>
      <c r="V159" s="108">
        <v>1346</v>
      </c>
      <c r="W159" s="108">
        <v>2</v>
      </c>
      <c r="X159" s="113">
        <v>2019</v>
      </c>
      <c r="Y159" s="113">
        <v>138</v>
      </c>
      <c r="Z159" s="113">
        <v>0</v>
      </c>
      <c r="AA159" s="114" t="s">
        <v>407</v>
      </c>
      <c r="AB159" s="108">
        <v>290</v>
      </c>
      <c r="AC159" s="109" t="s">
        <v>408</v>
      </c>
      <c r="AD159" s="152" t="s">
        <v>638</v>
      </c>
      <c r="AE159" s="152" t="s">
        <v>408</v>
      </c>
      <c r="AF159" s="153">
        <f t="shared" si="9"/>
        <v>10</v>
      </c>
      <c r="AG159" s="154">
        <f t="shared" si="10"/>
        <v>67.51</v>
      </c>
      <c r="AH159" s="155">
        <f t="shared" si="11"/>
        <v>675.1</v>
      </c>
      <c r="AI159" s="156"/>
    </row>
    <row r="160" spans="1:35" ht="15">
      <c r="A160" s="108">
        <v>2019</v>
      </c>
      <c r="B160" s="108">
        <v>130</v>
      </c>
      <c r="C160" s="109" t="s">
        <v>468</v>
      </c>
      <c r="D160" s="150" t="s">
        <v>633</v>
      </c>
      <c r="E160" s="109" t="s">
        <v>369</v>
      </c>
      <c r="F160" s="111" t="s">
        <v>634</v>
      </c>
      <c r="G160" s="112">
        <v>116.05</v>
      </c>
      <c r="H160" s="112">
        <v>20.93</v>
      </c>
      <c r="I160" s="143" t="s">
        <v>125</v>
      </c>
      <c r="J160" s="112">
        <f t="shared" si="8"/>
        <v>95.12</v>
      </c>
      <c r="K160" s="151" t="s">
        <v>635</v>
      </c>
      <c r="L160" s="108">
        <v>2019</v>
      </c>
      <c r="M160" s="108">
        <v>877</v>
      </c>
      <c r="N160" s="109" t="s">
        <v>409</v>
      </c>
      <c r="O160" s="111" t="s">
        <v>636</v>
      </c>
      <c r="P160" s="109" t="s">
        <v>637</v>
      </c>
      <c r="Q160" s="109" t="s">
        <v>637</v>
      </c>
      <c r="R160" s="108">
        <v>5</v>
      </c>
      <c r="S160" s="111" t="s">
        <v>167</v>
      </c>
      <c r="T160" s="108">
        <v>1040203</v>
      </c>
      <c r="U160" s="108">
        <v>1570</v>
      </c>
      <c r="V160" s="108">
        <v>1366</v>
      </c>
      <c r="W160" s="108">
        <v>2</v>
      </c>
      <c r="X160" s="113">
        <v>2019</v>
      </c>
      <c r="Y160" s="113">
        <v>139</v>
      </c>
      <c r="Z160" s="113">
        <v>0</v>
      </c>
      <c r="AA160" s="114" t="s">
        <v>407</v>
      </c>
      <c r="AB160" s="108">
        <v>291</v>
      </c>
      <c r="AC160" s="109" t="s">
        <v>408</v>
      </c>
      <c r="AD160" s="152" t="s">
        <v>638</v>
      </c>
      <c r="AE160" s="152" t="s">
        <v>408</v>
      </c>
      <c r="AF160" s="153">
        <f t="shared" si="9"/>
        <v>10</v>
      </c>
      <c r="AG160" s="154">
        <f t="shared" si="10"/>
        <v>95.12</v>
      </c>
      <c r="AH160" s="155">
        <f t="shared" si="11"/>
        <v>951.2</v>
      </c>
      <c r="AI160" s="156"/>
    </row>
    <row r="161" spans="1:35" ht="15">
      <c r="A161" s="108">
        <v>2019</v>
      </c>
      <c r="B161" s="108">
        <v>131</v>
      </c>
      <c r="C161" s="109" t="s">
        <v>468</v>
      </c>
      <c r="D161" s="150" t="s">
        <v>639</v>
      </c>
      <c r="E161" s="109" t="s">
        <v>320</v>
      </c>
      <c r="F161" s="111" t="s">
        <v>640</v>
      </c>
      <c r="G161" s="112">
        <v>315</v>
      </c>
      <c r="H161" s="112">
        <v>56.8</v>
      </c>
      <c r="I161" s="143" t="s">
        <v>125</v>
      </c>
      <c r="J161" s="112">
        <f t="shared" si="8"/>
        <v>258.2</v>
      </c>
      <c r="K161" s="151" t="s">
        <v>641</v>
      </c>
      <c r="L161" s="108">
        <v>2019</v>
      </c>
      <c r="M161" s="108">
        <v>902</v>
      </c>
      <c r="N161" s="109" t="s">
        <v>468</v>
      </c>
      <c r="O161" s="111" t="s">
        <v>642</v>
      </c>
      <c r="P161" s="109" t="s">
        <v>643</v>
      </c>
      <c r="Q161" s="109" t="s">
        <v>643</v>
      </c>
      <c r="R161" s="108">
        <v>8</v>
      </c>
      <c r="S161" s="111" t="s">
        <v>146</v>
      </c>
      <c r="T161" s="108">
        <v>1010603</v>
      </c>
      <c r="U161" s="108">
        <v>580</v>
      </c>
      <c r="V161" s="108">
        <v>1087</v>
      </c>
      <c r="W161" s="108">
        <v>2</v>
      </c>
      <c r="X161" s="113">
        <v>2019</v>
      </c>
      <c r="Y161" s="113">
        <v>93</v>
      </c>
      <c r="Z161" s="113">
        <v>0</v>
      </c>
      <c r="AA161" s="114" t="s">
        <v>407</v>
      </c>
      <c r="AB161" s="108">
        <v>300</v>
      </c>
      <c r="AC161" s="109" t="s">
        <v>503</v>
      </c>
      <c r="AD161" s="152" t="s">
        <v>644</v>
      </c>
      <c r="AE161" s="152" t="s">
        <v>503</v>
      </c>
      <c r="AF161" s="153">
        <f t="shared" si="9"/>
        <v>10</v>
      </c>
      <c r="AG161" s="154">
        <f t="shared" si="10"/>
        <v>258.2</v>
      </c>
      <c r="AH161" s="155">
        <f t="shared" si="11"/>
        <v>2582</v>
      </c>
      <c r="AI161" s="156"/>
    </row>
    <row r="162" spans="1:35" ht="15">
      <c r="A162" s="108">
        <v>2019</v>
      </c>
      <c r="B162" s="108">
        <v>132</v>
      </c>
      <c r="C162" s="109" t="s">
        <v>645</v>
      </c>
      <c r="D162" s="150" t="s">
        <v>646</v>
      </c>
      <c r="E162" s="109" t="s">
        <v>320</v>
      </c>
      <c r="F162" s="111" t="s">
        <v>647</v>
      </c>
      <c r="G162" s="112">
        <v>122</v>
      </c>
      <c r="H162" s="112">
        <v>22</v>
      </c>
      <c r="I162" s="143" t="s">
        <v>125</v>
      </c>
      <c r="J162" s="112">
        <f t="shared" si="8"/>
        <v>100</v>
      </c>
      <c r="K162" s="151" t="s">
        <v>200</v>
      </c>
      <c r="L162" s="108">
        <v>2019</v>
      </c>
      <c r="M162" s="108">
        <v>895</v>
      </c>
      <c r="N162" s="109" t="s">
        <v>468</v>
      </c>
      <c r="O162" s="111" t="s">
        <v>202</v>
      </c>
      <c r="P162" s="109" t="s">
        <v>203</v>
      </c>
      <c r="Q162" s="109" t="s">
        <v>203</v>
      </c>
      <c r="R162" s="108">
        <v>8</v>
      </c>
      <c r="S162" s="111" t="s">
        <v>146</v>
      </c>
      <c r="T162" s="108">
        <v>1010803</v>
      </c>
      <c r="U162" s="108">
        <v>800</v>
      </c>
      <c r="V162" s="108">
        <v>1043</v>
      </c>
      <c r="W162" s="108">
        <v>1</v>
      </c>
      <c r="X162" s="113">
        <v>2019</v>
      </c>
      <c r="Y162" s="113">
        <v>57</v>
      </c>
      <c r="Z162" s="113">
        <v>0</v>
      </c>
      <c r="AA162" s="114" t="s">
        <v>407</v>
      </c>
      <c r="AB162" s="108">
        <v>269</v>
      </c>
      <c r="AC162" s="109" t="s">
        <v>408</v>
      </c>
      <c r="AD162" s="152" t="s">
        <v>644</v>
      </c>
      <c r="AE162" s="152" t="s">
        <v>408</v>
      </c>
      <c r="AF162" s="153">
        <f t="shared" si="9"/>
        <v>9</v>
      </c>
      <c r="AG162" s="154">
        <f t="shared" si="10"/>
        <v>100</v>
      </c>
      <c r="AH162" s="155">
        <f t="shared" si="11"/>
        <v>900</v>
      </c>
      <c r="AI162" s="156"/>
    </row>
    <row r="163" spans="1:35" ht="132">
      <c r="A163" s="108">
        <v>2019</v>
      </c>
      <c r="B163" s="108">
        <v>133</v>
      </c>
      <c r="C163" s="109" t="s">
        <v>645</v>
      </c>
      <c r="D163" s="150" t="s">
        <v>648</v>
      </c>
      <c r="E163" s="109" t="s">
        <v>320</v>
      </c>
      <c r="F163" s="157" t="s">
        <v>649</v>
      </c>
      <c r="G163" s="112">
        <v>45.14</v>
      </c>
      <c r="H163" s="112">
        <v>8.14</v>
      </c>
      <c r="I163" s="143" t="s">
        <v>125</v>
      </c>
      <c r="J163" s="112">
        <f t="shared" si="8"/>
        <v>37</v>
      </c>
      <c r="K163" s="151" t="s">
        <v>207</v>
      </c>
      <c r="L163" s="108">
        <v>2019</v>
      </c>
      <c r="M163" s="108">
        <v>896</v>
      </c>
      <c r="N163" s="109" t="s">
        <v>468</v>
      </c>
      <c r="O163" s="111" t="s">
        <v>202</v>
      </c>
      <c r="P163" s="109" t="s">
        <v>203</v>
      </c>
      <c r="Q163" s="109" t="s">
        <v>203</v>
      </c>
      <c r="R163" s="108">
        <v>5</v>
      </c>
      <c r="S163" s="111" t="s">
        <v>167</v>
      </c>
      <c r="T163" s="108">
        <v>1040104</v>
      </c>
      <c r="U163" s="108">
        <v>1470</v>
      </c>
      <c r="V163" s="108">
        <v>1348</v>
      </c>
      <c r="W163" s="108">
        <v>99</v>
      </c>
      <c r="X163" s="113">
        <v>2019</v>
      </c>
      <c r="Y163" s="113">
        <v>252</v>
      </c>
      <c r="Z163" s="113">
        <v>0</v>
      </c>
      <c r="AA163" s="114" t="s">
        <v>407</v>
      </c>
      <c r="AB163" s="108">
        <v>274</v>
      </c>
      <c r="AC163" s="109" t="s">
        <v>408</v>
      </c>
      <c r="AD163" s="152" t="s">
        <v>644</v>
      </c>
      <c r="AE163" s="152" t="s">
        <v>408</v>
      </c>
      <c r="AF163" s="153">
        <f t="shared" si="9"/>
        <v>9</v>
      </c>
      <c r="AG163" s="154">
        <f t="shared" si="10"/>
        <v>37</v>
      </c>
      <c r="AH163" s="155">
        <f t="shared" si="11"/>
        <v>333</v>
      </c>
      <c r="AI163" s="156"/>
    </row>
    <row r="164" spans="1:35" ht="108">
      <c r="A164" s="108">
        <v>2019</v>
      </c>
      <c r="B164" s="108">
        <v>134</v>
      </c>
      <c r="C164" s="109" t="s">
        <v>645</v>
      </c>
      <c r="D164" s="150" t="s">
        <v>650</v>
      </c>
      <c r="E164" s="109" t="s">
        <v>320</v>
      </c>
      <c r="F164" s="157" t="s">
        <v>651</v>
      </c>
      <c r="G164" s="112">
        <v>79.3</v>
      </c>
      <c r="H164" s="112">
        <v>14.3</v>
      </c>
      <c r="I164" s="143" t="s">
        <v>125</v>
      </c>
      <c r="J164" s="112">
        <f t="shared" si="8"/>
        <v>65</v>
      </c>
      <c r="K164" s="151" t="s">
        <v>207</v>
      </c>
      <c r="L164" s="108">
        <v>2019</v>
      </c>
      <c r="M164" s="108">
        <v>894</v>
      </c>
      <c r="N164" s="109" t="s">
        <v>468</v>
      </c>
      <c r="O164" s="111" t="s">
        <v>202</v>
      </c>
      <c r="P164" s="109" t="s">
        <v>203</v>
      </c>
      <c r="Q164" s="109" t="s">
        <v>203</v>
      </c>
      <c r="R164" s="108">
        <v>5</v>
      </c>
      <c r="S164" s="111" t="s">
        <v>167</v>
      </c>
      <c r="T164" s="108">
        <v>1040204</v>
      </c>
      <c r="U164" s="108">
        <v>1580</v>
      </c>
      <c r="V164" s="108">
        <v>1368</v>
      </c>
      <c r="W164" s="108">
        <v>99</v>
      </c>
      <c r="X164" s="113">
        <v>2019</v>
      </c>
      <c r="Y164" s="113">
        <v>253</v>
      </c>
      <c r="Z164" s="113">
        <v>0</v>
      </c>
      <c r="AA164" s="114" t="s">
        <v>407</v>
      </c>
      <c r="AB164" s="108">
        <v>277</v>
      </c>
      <c r="AC164" s="109" t="s">
        <v>408</v>
      </c>
      <c r="AD164" s="152" t="s">
        <v>644</v>
      </c>
      <c r="AE164" s="152" t="s">
        <v>408</v>
      </c>
      <c r="AF164" s="153">
        <f t="shared" si="9"/>
        <v>9</v>
      </c>
      <c r="AG164" s="154">
        <f t="shared" si="10"/>
        <v>65</v>
      </c>
      <c r="AH164" s="155">
        <f t="shared" si="11"/>
        <v>585</v>
      </c>
      <c r="AI164" s="156"/>
    </row>
    <row r="165" spans="1:35" ht="144">
      <c r="A165" s="108">
        <v>2019</v>
      </c>
      <c r="B165" s="108">
        <v>135</v>
      </c>
      <c r="C165" s="109" t="s">
        <v>652</v>
      </c>
      <c r="D165" s="150" t="s">
        <v>653</v>
      </c>
      <c r="E165" s="109" t="s">
        <v>468</v>
      </c>
      <c r="F165" s="157" t="s">
        <v>654</v>
      </c>
      <c r="G165" s="112">
        <v>5840.77</v>
      </c>
      <c r="H165" s="112">
        <v>530.98</v>
      </c>
      <c r="I165" s="143" t="s">
        <v>125</v>
      </c>
      <c r="J165" s="112">
        <f t="shared" si="8"/>
        <v>5309.790000000001</v>
      </c>
      <c r="K165" s="151" t="s">
        <v>126</v>
      </c>
      <c r="L165" s="108">
        <v>2019</v>
      </c>
      <c r="M165" s="108">
        <v>922</v>
      </c>
      <c r="N165" s="109" t="s">
        <v>645</v>
      </c>
      <c r="O165" s="111" t="s">
        <v>215</v>
      </c>
      <c r="P165" s="109" t="s">
        <v>216</v>
      </c>
      <c r="Q165" s="109" t="s">
        <v>216</v>
      </c>
      <c r="R165" s="108">
        <v>8</v>
      </c>
      <c r="S165" s="111" t="s">
        <v>146</v>
      </c>
      <c r="T165" s="108">
        <v>1090503</v>
      </c>
      <c r="U165" s="108">
        <v>3550</v>
      </c>
      <c r="V165" s="108">
        <v>1738</v>
      </c>
      <c r="W165" s="108">
        <v>99</v>
      </c>
      <c r="X165" s="113">
        <v>2019</v>
      </c>
      <c r="Y165" s="113">
        <v>125</v>
      </c>
      <c r="Z165" s="113">
        <v>0</v>
      </c>
      <c r="AA165" s="114" t="s">
        <v>407</v>
      </c>
      <c r="AB165" s="108">
        <v>298</v>
      </c>
      <c r="AC165" s="109" t="s">
        <v>503</v>
      </c>
      <c r="AD165" s="152" t="s">
        <v>655</v>
      </c>
      <c r="AE165" s="152" t="s">
        <v>503</v>
      </c>
      <c r="AF165" s="153">
        <f t="shared" si="9"/>
        <v>7</v>
      </c>
      <c r="AG165" s="154">
        <f t="shared" si="10"/>
        <v>5309.790000000001</v>
      </c>
      <c r="AH165" s="155">
        <f t="shared" si="11"/>
        <v>37168.530000000006</v>
      </c>
      <c r="AI165" s="156"/>
    </row>
    <row r="166" spans="1:35" ht="72">
      <c r="A166" s="108">
        <v>2019</v>
      </c>
      <c r="B166" s="108">
        <v>136</v>
      </c>
      <c r="C166" s="109" t="s">
        <v>612</v>
      </c>
      <c r="D166" s="150" t="s">
        <v>656</v>
      </c>
      <c r="E166" s="109" t="s">
        <v>564</v>
      </c>
      <c r="F166" s="157" t="s">
        <v>657</v>
      </c>
      <c r="G166" s="112">
        <v>159.82</v>
      </c>
      <c r="H166" s="112">
        <v>28.82</v>
      </c>
      <c r="I166" s="143" t="s">
        <v>125</v>
      </c>
      <c r="J166" s="112">
        <f t="shared" si="8"/>
        <v>131</v>
      </c>
      <c r="K166" s="151" t="s">
        <v>658</v>
      </c>
      <c r="L166" s="108">
        <v>2019</v>
      </c>
      <c r="M166" s="108">
        <v>957</v>
      </c>
      <c r="N166" s="109" t="s">
        <v>438</v>
      </c>
      <c r="O166" s="111" t="s">
        <v>179</v>
      </c>
      <c r="P166" s="109" t="s">
        <v>180</v>
      </c>
      <c r="Q166" s="109" t="s">
        <v>180</v>
      </c>
      <c r="R166" s="108">
        <v>1</v>
      </c>
      <c r="S166" s="111" t="s">
        <v>139</v>
      </c>
      <c r="T166" s="108">
        <v>1010802</v>
      </c>
      <c r="U166" s="108">
        <v>790</v>
      </c>
      <c r="V166" s="108">
        <v>1043</v>
      </c>
      <c r="W166" s="108">
        <v>99</v>
      </c>
      <c r="X166" s="113">
        <v>2019</v>
      </c>
      <c r="Y166" s="113">
        <v>8</v>
      </c>
      <c r="Z166" s="113">
        <v>0</v>
      </c>
      <c r="AA166" s="114" t="s">
        <v>407</v>
      </c>
      <c r="AB166" s="108">
        <v>295</v>
      </c>
      <c r="AC166" s="109" t="s">
        <v>408</v>
      </c>
      <c r="AD166" s="152" t="s">
        <v>659</v>
      </c>
      <c r="AE166" s="152" t="s">
        <v>408</v>
      </c>
      <c r="AF166" s="153">
        <f t="shared" si="9"/>
        <v>4</v>
      </c>
      <c r="AG166" s="154">
        <f t="shared" si="10"/>
        <v>131</v>
      </c>
      <c r="AH166" s="155">
        <f t="shared" si="11"/>
        <v>524</v>
      </c>
      <c r="AI166" s="156"/>
    </row>
    <row r="167" spans="1:35" ht="24">
      <c r="A167" s="108">
        <v>2019</v>
      </c>
      <c r="B167" s="108">
        <v>137</v>
      </c>
      <c r="C167" s="109" t="s">
        <v>444</v>
      </c>
      <c r="D167" s="150" t="s">
        <v>660</v>
      </c>
      <c r="E167" s="109" t="s">
        <v>438</v>
      </c>
      <c r="F167" s="157" t="s">
        <v>661</v>
      </c>
      <c r="G167" s="112">
        <v>1205.36</v>
      </c>
      <c r="H167" s="112">
        <v>217.36</v>
      </c>
      <c r="I167" s="143" t="s">
        <v>256</v>
      </c>
      <c r="J167" s="112">
        <f t="shared" si="8"/>
        <v>1205.36</v>
      </c>
      <c r="K167" s="151" t="s">
        <v>662</v>
      </c>
      <c r="L167" s="108">
        <v>2019</v>
      </c>
      <c r="M167" s="108">
        <v>968</v>
      </c>
      <c r="N167" s="109" t="s">
        <v>612</v>
      </c>
      <c r="O167" s="111" t="s">
        <v>317</v>
      </c>
      <c r="P167" s="109" t="s">
        <v>318</v>
      </c>
      <c r="Q167" s="109" t="s">
        <v>319</v>
      </c>
      <c r="R167" s="108">
        <v>1</v>
      </c>
      <c r="S167" s="111" t="s">
        <v>139</v>
      </c>
      <c r="T167" s="108">
        <v>1010803</v>
      </c>
      <c r="U167" s="108">
        <v>800</v>
      </c>
      <c r="V167" s="108">
        <v>1058</v>
      </c>
      <c r="W167" s="108">
        <v>99</v>
      </c>
      <c r="X167" s="113">
        <v>2019</v>
      </c>
      <c r="Y167" s="113">
        <v>72</v>
      </c>
      <c r="Z167" s="113">
        <v>0</v>
      </c>
      <c r="AA167" s="114" t="s">
        <v>407</v>
      </c>
      <c r="AB167" s="108">
        <v>379</v>
      </c>
      <c r="AC167" s="109" t="s">
        <v>663</v>
      </c>
      <c r="AD167" s="152" t="s">
        <v>664</v>
      </c>
      <c r="AE167" s="152" t="s">
        <v>663</v>
      </c>
      <c r="AF167" s="153">
        <f t="shared" si="9"/>
        <v>25</v>
      </c>
      <c r="AG167" s="154">
        <f t="shared" si="10"/>
        <v>1205.36</v>
      </c>
      <c r="AH167" s="155">
        <f t="shared" si="11"/>
        <v>30133.999999999996</v>
      </c>
      <c r="AI167" s="156"/>
    </row>
    <row r="168" spans="1:35" ht="216">
      <c r="A168" s="108">
        <v>2019</v>
      </c>
      <c r="B168" s="108">
        <v>138</v>
      </c>
      <c r="C168" s="109" t="s">
        <v>444</v>
      </c>
      <c r="D168" s="150" t="s">
        <v>665</v>
      </c>
      <c r="E168" s="109" t="s">
        <v>447</v>
      </c>
      <c r="F168" s="157" t="s">
        <v>666</v>
      </c>
      <c r="G168" s="112">
        <v>427</v>
      </c>
      <c r="H168" s="112">
        <v>77</v>
      </c>
      <c r="I168" s="143" t="s">
        <v>125</v>
      </c>
      <c r="J168" s="112">
        <f t="shared" si="8"/>
        <v>350</v>
      </c>
      <c r="K168" s="151" t="s">
        <v>667</v>
      </c>
      <c r="L168" s="108">
        <v>2019</v>
      </c>
      <c r="M168" s="108">
        <v>986</v>
      </c>
      <c r="N168" s="109" t="s">
        <v>447</v>
      </c>
      <c r="O168" s="111" t="s">
        <v>668</v>
      </c>
      <c r="P168" s="109" t="s">
        <v>669</v>
      </c>
      <c r="Q168" s="109" t="s">
        <v>670</v>
      </c>
      <c r="R168" s="108">
        <v>8</v>
      </c>
      <c r="S168" s="111" t="s">
        <v>146</v>
      </c>
      <c r="T168" s="108">
        <v>1010503</v>
      </c>
      <c r="U168" s="108">
        <v>470</v>
      </c>
      <c r="V168" s="108">
        <v>1062</v>
      </c>
      <c r="W168" s="108">
        <v>99</v>
      </c>
      <c r="X168" s="113">
        <v>2019</v>
      </c>
      <c r="Y168" s="113">
        <v>151</v>
      </c>
      <c r="Z168" s="113">
        <v>0</v>
      </c>
      <c r="AA168" s="114" t="s">
        <v>407</v>
      </c>
      <c r="AB168" s="108">
        <v>292</v>
      </c>
      <c r="AC168" s="109" t="s">
        <v>408</v>
      </c>
      <c r="AD168" s="152" t="s">
        <v>407</v>
      </c>
      <c r="AE168" s="152" t="s">
        <v>408</v>
      </c>
      <c r="AF168" s="153">
        <f t="shared" si="9"/>
        <v>2</v>
      </c>
      <c r="AG168" s="154">
        <f t="shared" si="10"/>
        <v>350</v>
      </c>
      <c r="AH168" s="155">
        <f t="shared" si="11"/>
        <v>700</v>
      </c>
      <c r="AI168" s="156"/>
    </row>
    <row r="169" spans="1:35" ht="120">
      <c r="A169" s="108">
        <v>2019</v>
      </c>
      <c r="B169" s="108">
        <v>139</v>
      </c>
      <c r="C169" s="109" t="s">
        <v>444</v>
      </c>
      <c r="D169" s="150" t="s">
        <v>671</v>
      </c>
      <c r="E169" s="109" t="s">
        <v>320</v>
      </c>
      <c r="F169" s="157" t="s">
        <v>672</v>
      </c>
      <c r="G169" s="112">
        <v>3176.45</v>
      </c>
      <c r="H169" s="112">
        <v>122.17</v>
      </c>
      <c r="I169" s="143" t="s">
        <v>125</v>
      </c>
      <c r="J169" s="112">
        <f t="shared" si="8"/>
        <v>3054.2799999999997</v>
      </c>
      <c r="K169" s="151" t="s">
        <v>264</v>
      </c>
      <c r="L169" s="108">
        <v>2019</v>
      </c>
      <c r="M169" s="108">
        <v>980</v>
      </c>
      <c r="N169" s="109" t="s">
        <v>447</v>
      </c>
      <c r="O169" s="111" t="s">
        <v>266</v>
      </c>
      <c r="P169" s="109" t="s">
        <v>267</v>
      </c>
      <c r="Q169" s="109" t="s">
        <v>267</v>
      </c>
      <c r="R169" s="108">
        <v>5</v>
      </c>
      <c r="S169" s="111" t="s">
        <v>167</v>
      </c>
      <c r="T169" s="108">
        <v>1040503</v>
      </c>
      <c r="U169" s="108">
        <v>1900</v>
      </c>
      <c r="V169" s="108">
        <v>1416</v>
      </c>
      <c r="W169" s="108">
        <v>1</v>
      </c>
      <c r="X169" s="113">
        <v>2019</v>
      </c>
      <c r="Y169" s="113">
        <v>19</v>
      </c>
      <c r="Z169" s="113">
        <v>0</v>
      </c>
      <c r="AA169" s="114" t="s">
        <v>408</v>
      </c>
      <c r="AB169" s="108">
        <v>302</v>
      </c>
      <c r="AC169" s="109" t="s">
        <v>503</v>
      </c>
      <c r="AD169" s="152" t="s">
        <v>407</v>
      </c>
      <c r="AE169" s="152" t="s">
        <v>503</v>
      </c>
      <c r="AF169" s="153">
        <f t="shared" si="9"/>
        <v>3</v>
      </c>
      <c r="AG169" s="154">
        <f t="shared" si="10"/>
        <v>3054.2799999999997</v>
      </c>
      <c r="AH169" s="155">
        <f t="shared" si="11"/>
        <v>9162.84</v>
      </c>
      <c r="AI169" s="156"/>
    </row>
    <row r="170" spans="1:35" ht="120">
      <c r="A170" s="108">
        <v>2019</v>
      </c>
      <c r="B170" s="108">
        <v>140</v>
      </c>
      <c r="C170" s="109" t="s">
        <v>444</v>
      </c>
      <c r="D170" s="150" t="s">
        <v>673</v>
      </c>
      <c r="E170" s="109" t="s">
        <v>320</v>
      </c>
      <c r="F170" s="157" t="s">
        <v>674</v>
      </c>
      <c r="G170" s="112">
        <v>1608.79</v>
      </c>
      <c r="H170" s="112">
        <v>61.88</v>
      </c>
      <c r="I170" s="143" t="s">
        <v>125</v>
      </c>
      <c r="J170" s="112">
        <f t="shared" si="8"/>
        <v>1546.9099999999999</v>
      </c>
      <c r="K170" s="151" t="s">
        <v>264</v>
      </c>
      <c r="L170" s="108">
        <v>2019</v>
      </c>
      <c r="M170" s="108">
        <v>979</v>
      </c>
      <c r="N170" s="109" t="s">
        <v>447</v>
      </c>
      <c r="O170" s="111" t="s">
        <v>266</v>
      </c>
      <c r="P170" s="109" t="s">
        <v>267</v>
      </c>
      <c r="Q170" s="109" t="s">
        <v>267</v>
      </c>
      <c r="R170" s="108">
        <v>5</v>
      </c>
      <c r="S170" s="111" t="s">
        <v>167</v>
      </c>
      <c r="T170" s="108">
        <v>1040503</v>
      </c>
      <c r="U170" s="108">
        <v>1900</v>
      </c>
      <c r="V170" s="108">
        <v>1416</v>
      </c>
      <c r="W170" s="108">
        <v>1</v>
      </c>
      <c r="X170" s="113">
        <v>2019</v>
      </c>
      <c r="Y170" s="113">
        <v>19</v>
      </c>
      <c r="Z170" s="113">
        <v>0</v>
      </c>
      <c r="AA170" s="114" t="s">
        <v>408</v>
      </c>
      <c r="AB170" s="108">
        <v>302</v>
      </c>
      <c r="AC170" s="109" t="s">
        <v>503</v>
      </c>
      <c r="AD170" s="152" t="s">
        <v>407</v>
      </c>
      <c r="AE170" s="152" t="s">
        <v>503</v>
      </c>
      <c r="AF170" s="153">
        <f t="shared" si="9"/>
        <v>3</v>
      </c>
      <c r="AG170" s="154">
        <f t="shared" si="10"/>
        <v>1546.9099999999999</v>
      </c>
      <c r="AH170" s="155">
        <f t="shared" si="11"/>
        <v>4640.73</v>
      </c>
      <c r="AI170" s="156"/>
    </row>
    <row r="171" spans="1:35" ht="24">
      <c r="A171" s="108">
        <v>2019</v>
      </c>
      <c r="B171" s="108">
        <v>141</v>
      </c>
      <c r="C171" s="109" t="s">
        <v>541</v>
      </c>
      <c r="D171" s="150" t="s">
        <v>675</v>
      </c>
      <c r="E171" s="109" t="s">
        <v>509</v>
      </c>
      <c r="F171" s="157" t="s">
        <v>676</v>
      </c>
      <c r="G171" s="112">
        <v>1521.56</v>
      </c>
      <c r="H171" s="112">
        <v>138.32</v>
      </c>
      <c r="I171" s="143" t="s">
        <v>125</v>
      </c>
      <c r="J171" s="112">
        <f t="shared" si="8"/>
        <v>1383.24</v>
      </c>
      <c r="K171" s="151" t="s">
        <v>126</v>
      </c>
      <c r="L171" s="108">
        <v>2019</v>
      </c>
      <c r="M171" s="108">
        <v>1056</v>
      </c>
      <c r="N171" s="109" t="s">
        <v>677</v>
      </c>
      <c r="O171" s="111" t="s">
        <v>215</v>
      </c>
      <c r="P171" s="109" t="s">
        <v>216</v>
      </c>
      <c r="Q171" s="109" t="s">
        <v>216</v>
      </c>
      <c r="R171" s="108">
        <v>8</v>
      </c>
      <c r="S171" s="111" t="s">
        <v>146</v>
      </c>
      <c r="T171" s="108">
        <v>1090503</v>
      </c>
      <c r="U171" s="108">
        <v>3550</v>
      </c>
      <c r="V171" s="108">
        <v>1738</v>
      </c>
      <c r="W171" s="108">
        <v>99</v>
      </c>
      <c r="X171" s="113">
        <v>2019</v>
      </c>
      <c r="Y171" s="113">
        <v>125</v>
      </c>
      <c r="Z171" s="113">
        <v>0</v>
      </c>
      <c r="AA171" s="114" t="s">
        <v>407</v>
      </c>
      <c r="AB171" s="108">
        <v>298</v>
      </c>
      <c r="AC171" s="109" t="s">
        <v>503</v>
      </c>
      <c r="AD171" s="152" t="s">
        <v>678</v>
      </c>
      <c r="AE171" s="152" t="s">
        <v>503</v>
      </c>
      <c r="AF171" s="153">
        <f t="shared" si="9"/>
        <v>-3</v>
      </c>
      <c r="AG171" s="154">
        <f t="shared" si="10"/>
        <v>1383.24</v>
      </c>
      <c r="AH171" s="155">
        <f t="shared" si="11"/>
        <v>-4149.72</v>
      </c>
      <c r="AI171" s="156"/>
    </row>
    <row r="172" spans="1:35" ht="15">
      <c r="A172" s="108">
        <v>2019</v>
      </c>
      <c r="B172" s="108">
        <v>142</v>
      </c>
      <c r="C172" s="109" t="s">
        <v>541</v>
      </c>
      <c r="D172" s="150" t="s">
        <v>679</v>
      </c>
      <c r="E172" s="109" t="s">
        <v>680</v>
      </c>
      <c r="F172" s="157" t="s">
        <v>681</v>
      </c>
      <c r="G172" s="112">
        <v>366</v>
      </c>
      <c r="H172" s="112">
        <v>66</v>
      </c>
      <c r="I172" s="143" t="s">
        <v>125</v>
      </c>
      <c r="J172" s="112">
        <f t="shared" si="8"/>
        <v>300</v>
      </c>
      <c r="K172" s="151" t="s">
        <v>682</v>
      </c>
      <c r="L172" s="108">
        <v>2019</v>
      </c>
      <c r="M172" s="108">
        <v>1094</v>
      </c>
      <c r="N172" s="109" t="s">
        <v>680</v>
      </c>
      <c r="O172" s="111" t="s">
        <v>384</v>
      </c>
      <c r="P172" s="109" t="s">
        <v>385</v>
      </c>
      <c r="Q172" s="109" t="s">
        <v>385</v>
      </c>
      <c r="R172" s="108">
        <v>2</v>
      </c>
      <c r="S172" s="111" t="s">
        <v>129</v>
      </c>
      <c r="T172" s="108">
        <v>1010803</v>
      </c>
      <c r="U172" s="108">
        <v>800</v>
      </c>
      <c r="V172" s="108">
        <v>1053</v>
      </c>
      <c r="W172" s="108">
        <v>99</v>
      </c>
      <c r="X172" s="113">
        <v>2019</v>
      </c>
      <c r="Y172" s="113">
        <v>168</v>
      </c>
      <c r="Z172" s="113">
        <v>0</v>
      </c>
      <c r="AA172" s="114" t="s">
        <v>407</v>
      </c>
      <c r="AB172" s="108">
        <v>267</v>
      </c>
      <c r="AC172" s="109" t="s">
        <v>408</v>
      </c>
      <c r="AD172" s="152" t="s">
        <v>489</v>
      </c>
      <c r="AE172" s="152" t="s">
        <v>408</v>
      </c>
      <c r="AF172" s="153">
        <f t="shared" si="9"/>
        <v>-8</v>
      </c>
      <c r="AG172" s="154">
        <f t="shared" si="10"/>
        <v>300</v>
      </c>
      <c r="AH172" s="155">
        <f t="shared" si="11"/>
        <v>-2400</v>
      </c>
      <c r="AI172" s="156"/>
    </row>
    <row r="173" spans="1:35" ht="120">
      <c r="A173" s="108">
        <v>2019</v>
      </c>
      <c r="B173" s="108">
        <v>143</v>
      </c>
      <c r="C173" s="109" t="s">
        <v>541</v>
      </c>
      <c r="D173" s="150" t="s">
        <v>683</v>
      </c>
      <c r="E173" s="109" t="s">
        <v>680</v>
      </c>
      <c r="F173" s="157" t="s">
        <v>684</v>
      </c>
      <c r="G173" s="112">
        <v>322.08</v>
      </c>
      <c r="H173" s="112">
        <v>58.08</v>
      </c>
      <c r="I173" s="143" t="s">
        <v>125</v>
      </c>
      <c r="J173" s="112">
        <f t="shared" si="8"/>
        <v>264</v>
      </c>
      <c r="K173" s="151" t="s">
        <v>685</v>
      </c>
      <c r="L173" s="108">
        <v>2019</v>
      </c>
      <c r="M173" s="108">
        <v>1122</v>
      </c>
      <c r="N173" s="109" t="s">
        <v>541</v>
      </c>
      <c r="O173" s="111" t="s">
        <v>686</v>
      </c>
      <c r="P173" s="109" t="s">
        <v>687</v>
      </c>
      <c r="Q173" s="109" t="s">
        <v>688</v>
      </c>
      <c r="R173" s="108">
        <v>8</v>
      </c>
      <c r="S173" s="111" t="s">
        <v>146</v>
      </c>
      <c r="T173" s="108">
        <v>1010502</v>
      </c>
      <c r="U173" s="108">
        <v>460</v>
      </c>
      <c r="V173" s="108">
        <v>1062</v>
      </c>
      <c r="W173" s="108">
        <v>80</v>
      </c>
      <c r="X173" s="113">
        <v>2019</v>
      </c>
      <c r="Y173" s="113">
        <v>171</v>
      </c>
      <c r="Z173" s="113">
        <v>0</v>
      </c>
      <c r="AA173" s="114" t="s">
        <v>407</v>
      </c>
      <c r="AB173" s="108">
        <v>293</v>
      </c>
      <c r="AC173" s="109" t="s">
        <v>408</v>
      </c>
      <c r="AD173" s="152" t="s">
        <v>689</v>
      </c>
      <c r="AE173" s="152" t="s">
        <v>408</v>
      </c>
      <c r="AF173" s="153">
        <f t="shared" si="9"/>
        <v>-10</v>
      </c>
      <c r="AG173" s="154">
        <f t="shared" si="10"/>
        <v>264</v>
      </c>
      <c r="AH173" s="155">
        <f t="shared" si="11"/>
        <v>-2640</v>
      </c>
      <c r="AI173" s="156"/>
    </row>
    <row r="174" spans="1:35" ht="192">
      <c r="A174" s="108">
        <v>2019</v>
      </c>
      <c r="B174" s="108">
        <v>144</v>
      </c>
      <c r="C174" s="109" t="s">
        <v>541</v>
      </c>
      <c r="D174" s="150" t="s">
        <v>690</v>
      </c>
      <c r="E174" s="109" t="s">
        <v>320</v>
      </c>
      <c r="F174" s="157" t="s">
        <v>691</v>
      </c>
      <c r="G174" s="112">
        <v>-38819</v>
      </c>
      <c r="H174" s="112">
        <v>-3529</v>
      </c>
      <c r="I174" s="143" t="s">
        <v>256</v>
      </c>
      <c r="J174" s="112">
        <f t="shared" si="8"/>
        <v>-38819</v>
      </c>
      <c r="K174" s="151" t="s">
        <v>602</v>
      </c>
      <c r="L174" s="108">
        <v>2019</v>
      </c>
      <c r="M174" s="108">
        <v>1121</v>
      </c>
      <c r="N174" s="109" t="s">
        <v>541</v>
      </c>
      <c r="O174" s="111" t="s">
        <v>603</v>
      </c>
      <c r="P174" s="109" t="s">
        <v>604</v>
      </c>
      <c r="Q174" s="109" t="s">
        <v>604</v>
      </c>
      <c r="R174" s="108">
        <v>9</v>
      </c>
      <c r="S174" s="111" t="s">
        <v>175</v>
      </c>
      <c r="T174" s="108">
        <v>2060305</v>
      </c>
      <c r="U174" s="108">
        <v>7970</v>
      </c>
      <c r="V174" s="108">
        <v>9010</v>
      </c>
      <c r="W174" s="108">
        <v>99</v>
      </c>
      <c r="X174" s="113">
        <v>2019</v>
      </c>
      <c r="Y174" s="113">
        <v>88</v>
      </c>
      <c r="Z174" s="113">
        <v>0</v>
      </c>
      <c r="AA174" s="114" t="s">
        <v>126</v>
      </c>
      <c r="AB174" s="108">
        <v>0</v>
      </c>
      <c r="AC174" s="109" t="s">
        <v>541</v>
      </c>
      <c r="AD174" s="152" t="s">
        <v>689</v>
      </c>
      <c r="AE174" s="152" t="s">
        <v>541</v>
      </c>
      <c r="AF174" s="153">
        <f t="shared" si="9"/>
        <v>-30</v>
      </c>
      <c r="AG174" s="154">
        <f t="shared" si="10"/>
        <v>-38819</v>
      </c>
      <c r="AH174" s="155">
        <f t="shared" si="11"/>
        <v>1164570</v>
      </c>
      <c r="AI174" s="156"/>
    </row>
    <row r="175" spans="1:35" ht="72">
      <c r="A175" s="108">
        <v>2019</v>
      </c>
      <c r="B175" s="108">
        <v>145</v>
      </c>
      <c r="C175" s="109" t="s">
        <v>541</v>
      </c>
      <c r="D175" s="150" t="s">
        <v>692</v>
      </c>
      <c r="E175" s="109" t="s">
        <v>509</v>
      </c>
      <c r="F175" s="157" t="s">
        <v>693</v>
      </c>
      <c r="G175" s="112">
        <v>1133.42</v>
      </c>
      <c r="H175" s="112">
        <v>204.42</v>
      </c>
      <c r="I175" s="143" t="s">
        <v>125</v>
      </c>
      <c r="J175" s="112">
        <f t="shared" si="8"/>
        <v>929.0000000000001</v>
      </c>
      <c r="K175" s="151" t="s">
        <v>557</v>
      </c>
      <c r="L175" s="108">
        <v>2019</v>
      </c>
      <c r="M175" s="108">
        <v>1058</v>
      </c>
      <c r="N175" s="109" t="s">
        <v>677</v>
      </c>
      <c r="O175" s="111" t="s">
        <v>165</v>
      </c>
      <c r="P175" s="109" t="s">
        <v>166</v>
      </c>
      <c r="Q175" s="109" t="s">
        <v>166</v>
      </c>
      <c r="R175" s="108">
        <v>5</v>
      </c>
      <c r="S175" s="111" t="s">
        <v>167</v>
      </c>
      <c r="T175" s="108">
        <v>1040103</v>
      </c>
      <c r="U175" s="108">
        <v>1460</v>
      </c>
      <c r="V175" s="108">
        <v>1346</v>
      </c>
      <c r="W175" s="108">
        <v>2</v>
      </c>
      <c r="X175" s="113">
        <v>2019</v>
      </c>
      <c r="Y175" s="113">
        <v>122</v>
      </c>
      <c r="Z175" s="113">
        <v>0</v>
      </c>
      <c r="AA175" s="114" t="s">
        <v>407</v>
      </c>
      <c r="AB175" s="108">
        <v>260</v>
      </c>
      <c r="AC175" s="109" t="s">
        <v>408</v>
      </c>
      <c r="AD175" s="152" t="s">
        <v>678</v>
      </c>
      <c r="AE175" s="152" t="s">
        <v>408</v>
      </c>
      <c r="AF175" s="153">
        <f t="shared" si="9"/>
        <v>-4</v>
      </c>
      <c r="AG175" s="154">
        <f t="shared" si="10"/>
        <v>929.0000000000001</v>
      </c>
      <c r="AH175" s="155">
        <f t="shared" si="11"/>
        <v>-3716.0000000000005</v>
      </c>
      <c r="AI175" s="156"/>
    </row>
    <row r="176" spans="1:35" ht="72">
      <c r="A176" s="108">
        <v>2019</v>
      </c>
      <c r="B176" s="108">
        <v>146</v>
      </c>
      <c r="C176" s="109" t="s">
        <v>541</v>
      </c>
      <c r="D176" s="150" t="s">
        <v>694</v>
      </c>
      <c r="E176" s="109" t="s">
        <v>509</v>
      </c>
      <c r="F176" s="157" t="s">
        <v>695</v>
      </c>
      <c r="G176" s="112">
        <v>1237.01</v>
      </c>
      <c r="H176" s="112">
        <v>223.01</v>
      </c>
      <c r="I176" s="143" t="s">
        <v>125</v>
      </c>
      <c r="J176" s="112">
        <f t="shared" si="8"/>
        <v>1014</v>
      </c>
      <c r="K176" s="151" t="s">
        <v>557</v>
      </c>
      <c r="L176" s="108">
        <v>2019</v>
      </c>
      <c r="M176" s="108">
        <v>1060</v>
      </c>
      <c r="N176" s="109" t="s">
        <v>677</v>
      </c>
      <c r="O176" s="111" t="s">
        <v>165</v>
      </c>
      <c r="P176" s="109" t="s">
        <v>166</v>
      </c>
      <c r="Q176" s="109" t="s">
        <v>166</v>
      </c>
      <c r="R176" s="108">
        <v>5</v>
      </c>
      <c r="S176" s="111" t="s">
        <v>167</v>
      </c>
      <c r="T176" s="108">
        <v>1040203</v>
      </c>
      <c r="U176" s="108">
        <v>1570</v>
      </c>
      <c r="V176" s="108">
        <v>1366</v>
      </c>
      <c r="W176" s="108">
        <v>2</v>
      </c>
      <c r="X176" s="113">
        <v>2019</v>
      </c>
      <c r="Y176" s="113">
        <v>123</v>
      </c>
      <c r="Z176" s="113">
        <v>0</v>
      </c>
      <c r="AA176" s="114" t="s">
        <v>407</v>
      </c>
      <c r="AB176" s="108">
        <v>261</v>
      </c>
      <c r="AC176" s="109" t="s">
        <v>408</v>
      </c>
      <c r="AD176" s="152" t="s">
        <v>678</v>
      </c>
      <c r="AE176" s="152" t="s">
        <v>408</v>
      </c>
      <c r="AF176" s="153">
        <f t="shared" si="9"/>
        <v>-4</v>
      </c>
      <c r="AG176" s="154">
        <f t="shared" si="10"/>
        <v>1014</v>
      </c>
      <c r="AH176" s="155">
        <f t="shared" si="11"/>
        <v>-4056</v>
      </c>
      <c r="AI176" s="156"/>
    </row>
    <row r="177" spans="1:35" ht="84">
      <c r="A177" s="108">
        <v>2019</v>
      </c>
      <c r="B177" s="108">
        <v>147</v>
      </c>
      <c r="C177" s="109" t="s">
        <v>541</v>
      </c>
      <c r="D177" s="150" t="s">
        <v>696</v>
      </c>
      <c r="E177" s="109" t="s">
        <v>509</v>
      </c>
      <c r="F177" s="157" t="s">
        <v>697</v>
      </c>
      <c r="G177" s="112">
        <v>1176.01</v>
      </c>
      <c r="H177" s="112">
        <v>212.01</v>
      </c>
      <c r="I177" s="143" t="s">
        <v>125</v>
      </c>
      <c r="J177" s="112">
        <f t="shared" si="8"/>
        <v>964</v>
      </c>
      <c r="K177" s="151" t="s">
        <v>557</v>
      </c>
      <c r="L177" s="108">
        <v>2019</v>
      </c>
      <c r="M177" s="108">
        <v>1059</v>
      </c>
      <c r="N177" s="109" t="s">
        <v>677</v>
      </c>
      <c r="O177" s="111" t="s">
        <v>165</v>
      </c>
      <c r="P177" s="109" t="s">
        <v>166</v>
      </c>
      <c r="Q177" s="109" t="s">
        <v>166</v>
      </c>
      <c r="R177" s="108" t="s">
        <v>356</v>
      </c>
      <c r="S177" s="111" t="s">
        <v>356</v>
      </c>
      <c r="T177" s="108">
        <v>1010803</v>
      </c>
      <c r="U177" s="108">
        <v>800</v>
      </c>
      <c r="V177" s="108">
        <v>1043</v>
      </c>
      <c r="W177" s="108">
        <v>5</v>
      </c>
      <c r="X177" s="113">
        <v>2019</v>
      </c>
      <c r="Y177" s="113">
        <v>121</v>
      </c>
      <c r="Z177" s="113">
        <v>0</v>
      </c>
      <c r="AA177" s="114" t="s">
        <v>407</v>
      </c>
      <c r="AB177" s="108">
        <v>259</v>
      </c>
      <c r="AC177" s="109" t="s">
        <v>408</v>
      </c>
      <c r="AD177" s="152" t="s">
        <v>678</v>
      </c>
      <c r="AE177" s="152" t="s">
        <v>408</v>
      </c>
      <c r="AF177" s="153">
        <f t="shared" si="9"/>
        <v>-4</v>
      </c>
      <c r="AG177" s="154">
        <f t="shared" si="10"/>
        <v>964</v>
      </c>
      <c r="AH177" s="155">
        <f t="shared" si="11"/>
        <v>-3856</v>
      </c>
      <c r="AI177" s="156"/>
    </row>
    <row r="178" spans="1:35" ht="72">
      <c r="A178" s="108">
        <v>2019</v>
      </c>
      <c r="B178" s="108">
        <v>148</v>
      </c>
      <c r="C178" s="109" t="s">
        <v>541</v>
      </c>
      <c r="D178" s="150" t="s">
        <v>698</v>
      </c>
      <c r="E178" s="109" t="s">
        <v>509</v>
      </c>
      <c r="F178" s="157" t="s">
        <v>699</v>
      </c>
      <c r="G178" s="112">
        <v>22.1</v>
      </c>
      <c r="H178" s="112">
        <v>3.1</v>
      </c>
      <c r="I178" s="143" t="s">
        <v>125</v>
      </c>
      <c r="J178" s="112">
        <f t="shared" si="8"/>
        <v>19</v>
      </c>
      <c r="K178" s="151" t="s">
        <v>557</v>
      </c>
      <c r="L178" s="108">
        <v>2019</v>
      </c>
      <c r="M178" s="108">
        <v>1057</v>
      </c>
      <c r="N178" s="109" t="s">
        <v>677</v>
      </c>
      <c r="O178" s="111" t="s">
        <v>165</v>
      </c>
      <c r="P178" s="109" t="s">
        <v>166</v>
      </c>
      <c r="Q178" s="109" t="s">
        <v>166</v>
      </c>
      <c r="R178" s="108">
        <v>9</v>
      </c>
      <c r="S178" s="111" t="s">
        <v>175</v>
      </c>
      <c r="T178" s="108">
        <v>1060203</v>
      </c>
      <c r="U178" s="108">
        <v>2340</v>
      </c>
      <c r="V178" s="108">
        <v>1830</v>
      </c>
      <c r="W178" s="108">
        <v>2</v>
      </c>
      <c r="X178" s="113">
        <v>2019</v>
      </c>
      <c r="Y178" s="113">
        <v>124</v>
      </c>
      <c r="Z178" s="113">
        <v>0</v>
      </c>
      <c r="AA178" s="114" t="s">
        <v>407</v>
      </c>
      <c r="AB178" s="108">
        <v>262</v>
      </c>
      <c r="AC178" s="109" t="s">
        <v>408</v>
      </c>
      <c r="AD178" s="152" t="s">
        <v>678</v>
      </c>
      <c r="AE178" s="152" t="s">
        <v>408</v>
      </c>
      <c r="AF178" s="153">
        <f t="shared" si="9"/>
        <v>-4</v>
      </c>
      <c r="AG178" s="154">
        <f t="shared" si="10"/>
        <v>19</v>
      </c>
      <c r="AH178" s="155">
        <f t="shared" si="11"/>
        <v>-76</v>
      </c>
      <c r="AI178" s="156"/>
    </row>
    <row r="179" spans="1:35" ht="15">
      <c r="A179" s="108">
        <v>2019</v>
      </c>
      <c r="B179" s="108">
        <v>149</v>
      </c>
      <c r="C179" s="109" t="s">
        <v>700</v>
      </c>
      <c r="D179" s="150" t="s">
        <v>701</v>
      </c>
      <c r="E179" s="109" t="s">
        <v>702</v>
      </c>
      <c r="F179" s="157"/>
      <c r="G179" s="112">
        <v>38819</v>
      </c>
      <c r="H179" s="112">
        <v>3529</v>
      </c>
      <c r="I179" s="143" t="s">
        <v>125</v>
      </c>
      <c r="J179" s="112">
        <f t="shared" si="8"/>
        <v>35290</v>
      </c>
      <c r="K179" s="151" t="s">
        <v>126</v>
      </c>
      <c r="L179" s="108">
        <v>2019</v>
      </c>
      <c r="M179" s="108">
        <v>1181</v>
      </c>
      <c r="N179" s="109" t="s">
        <v>703</v>
      </c>
      <c r="O179" s="111" t="s">
        <v>603</v>
      </c>
      <c r="P179" s="109" t="s">
        <v>604</v>
      </c>
      <c r="Q179" s="109" t="s">
        <v>604</v>
      </c>
      <c r="R179" s="108" t="s">
        <v>356</v>
      </c>
      <c r="S179" s="111" t="s">
        <v>356</v>
      </c>
      <c r="T179" s="108"/>
      <c r="U179" s="108">
        <v>0</v>
      </c>
      <c r="V179" s="108">
        <v>0</v>
      </c>
      <c r="W179" s="108">
        <v>0</v>
      </c>
      <c r="X179" s="113">
        <v>0</v>
      </c>
      <c r="Y179" s="113">
        <v>0</v>
      </c>
      <c r="Z179" s="113">
        <v>0</v>
      </c>
      <c r="AA179" s="114" t="s">
        <v>126</v>
      </c>
      <c r="AB179" s="108">
        <v>0</v>
      </c>
      <c r="AC179" s="109" t="s">
        <v>700</v>
      </c>
      <c r="AD179" s="152" t="s">
        <v>704</v>
      </c>
      <c r="AE179" s="152" t="s">
        <v>700</v>
      </c>
      <c r="AF179" s="153">
        <f t="shared" si="9"/>
        <v>-21</v>
      </c>
      <c r="AG179" s="154">
        <f t="shared" si="10"/>
        <v>35290</v>
      </c>
      <c r="AH179" s="155">
        <f t="shared" si="11"/>
        <v>-741090</v>
      </c>
      <c r="AI179" s="156"/>
    </row>
    <row r="180" spans="1:35" ht="24">
      <c r="A180" s="108">
        <v>2019</v>
      </c>
      <c r="B180" s="108">
        <v>150</v>
      </c>
      <c r="C180" s="109" t="s">
        <v>407</v>
      </c>
      <c r="D180" s="150" t="s">
        <v>705</v>
      </c>
      <c r="E180" s="109" t="s">
        <v>706</v>
      </c>
      <c r="F180" s="157" t="s">
        <v>707</v>
      </c>
      <c r="G180" s="112">
        <v>689.49</v>
      </c>
      <c r="H180" s="112">
        <v>62.68</v>
      </c>
      <c r="I180" s="143" t="s">
        <v>125</v>
      </c>
      <c r="J180" s="112">
        <f t="shared" si="8"/>
        <v>626.8100000000001</v>
      </c>
      <c r="K180" s="151" t="s">
        <v>126</v>
      </c>
      <c r="L180" s="108">
        <v>2019</v>
      </c>
      <c r="M180" s="108">
        <v>1228</v>
      </c>
      <c r="N180" s="109" t="s">
        <v>591</v>
      </c>
      <c r="O180" s="111" t="s">
        <v>215</v>
      </c>
      <c r="P180" s="109" t="s">
        <v>216</v>
      </c>
      <c r="Q180" s="109" t="s">
        <v>216</v>
      </c>
      <c r="R180" s="108">
        <v>8</v>
      </c>
      <c r="S180" s="111" t="s">
        <v>146</v>
      </c>
      <c r="T180" s="108">
        <v>1090503</v>
      </c>
      <c r="U180" s="108">
        <v>3550</v>
      </c>
      <c r="V180" s="108">
        <v>1738</v>
      </c>
      <c r="W180" s="108">
        <v>99</v>
      </c>
      <c r="X180" s="113">
        <v>2019</v>
      </c>
      <c r="Y180" s="113">
        <v>76</v>
      </c>
      <c r="Z180" s="113">
        <v>0</v>
      </c>
      <c r="AA180" s="114" t="s">
        <v>407</v>
      </c>
      <c r="AB180" s="108">
        <v>297</v>
      </c>
      <c r="AC180" s="109" t="s">
        <v>503</v>
      </c>
      <c r="AD180" s="152" t="s">
        <v>708</v>
      </c>
      <c r="AE180" s="152" t="s">
        <v>503</v>
      </c>
      <c r="AF180" s="153">
        <f t="shared" si="9"/>
        <v>-16</v>
      </c>
      <c r="AG180" s="154">
        <f t="shared" si="10"/>
        <v>626.8100000000001</v>
      </c>
      <c r="AH180" s="155">
        <f t="shared" si="11"/>
        <v>-10028.960000000001</v>
      </c>
      <c r="AI180" s="156"/>
    </row>
    <row r="181" spans="1:35" ht="24">
      <c r="A181" s="108">
        <v>2019</v>
      </c>
      <c r="B181" s="108">
        <v>151</v>
      </c>
      <c r="C181" s="109" t="s">
        <v>407</v>
      </c>
      <c r="D181" s="150" t="s">
        <v>709</v>
      </c>
      <c r="E181" s="109" t="s">
        <v>706</v>
      </c>
      <c r="F181" s="157" t="s">
        <v>710</v>
      </c>
      <c r="G181" s="112">
        <v>5887.5</v>
      </c>
      <c r="H181" s="112">
        <v>535.23</v>
      </c>
      <c r="I181" s="143" t="s">
        <v>125</v>
      </c>
      <c r="J181" s="112">
        <f t="shared" si="8"/>
        <v>5352.27</v>
      </c>
      <c r="K181" s="151" t="s">
        <v>126</v>
      </c>
      <c r="L181" s="108">
        <v>2019</v>
      </c>
      <c r="M181" s="108">
        <v>1244</v>
      </c>
      <c r="N181" s="109" t="s">
        <v>711</v>
      </c>
      <c r="O181" s="111" t="s">
        <v>215</v>
      </c>
      <c r="P181" s="109" t="s">
        <v>216</v>
      </c>
      <c r="Q181" s="109" t="s">
        <v>216</v>
      </c>
      <c r="R181" s="108">
        <v>8</v>
      </c>
      <c r="S181" s="111" t="s">
        <v>146</v>
      </c>
      <c r="T181" s="108">
        <v>1090503</v>
      </c>
      <c r="U181" s="108">
        <v>3550</v>
      </c>
      <c r="V181" s="108">
        <v>1738</v>
      </c>
      <c r="W181" s="108">
        <v>99</v>
      </c>
      <c r="X181" s="113">
        <v>2019</v>
      </c>
      <c r="Y181" s="113">
        <v>125</v>
      </c>
      <c r="Z181" s="113">
        <v>0</v>
      </c>
      <c r="AA181" s="114" t="s">
        <v>407</v>
      </c>
      <c r="AB181" s="108">
        <v>298</v>
      </c>
      <c r="AC181" s="109" t="s">
        <v>503</v>
      </c>
      <c r="AD181" s="152" t="s">
        <v>712</v>
      </c>
      <c r="AE181" s="152" t="s">
        <v>503</v>
      </c>
      <c r="AF181" s="153">
        <f t="shared" si="9"/>
        <v>-17</v>
      </c>
      <c r="AG181" s="154">
        <f t="shared" si="10"/>
        <v>5352.27</v>
      </c>
      <c r="AH181" s="155">
        <f t="shared" si="11"/>
        <v>-90988.59000000001</v>
      </c>
      <c r="AI181" s="156"/>
    </row>
    <row r="182" spans="1:35" ht="72">
      <c r="A182" s="108">
        <v>2019</v>
      </c>
      <c r="B182" s="108">
        <v>152</v>
      </c>
      <c r="C182" s="109" t="s">
        <v>407</v>
      </c>
      <c r="D182" s="150" t="s">
        <v>713</v>
      </c>
      <c r="E182" s="109" t="s">
        <v>703</v>
      </c>
      <c r="F182" s="157" t="s">
        <v>714</v>
      </c>
      <c r="G182" s="112">
        <v>1159</v>
      </c>
      <c r="H182" s="112">
        <v>209</v>
      </c>
      <c r="I182" s="143" t="s">
        <v>125</v>
      </c>
      <c r="J182" s="112">
        <f t="shared" si="8"/>
        <v>950</v>
      </c>
      <c r="K182" s="151" t="s">
        <v>715</v>
      </c>
      <c r="L182" s="108">
        <v>2019</v>
      </c>
      <c r="M182" s="108">
        <v>1229</v>
      </c>
      <c r="N182" s="109" t="s">
        <v>591</v>
      </c>
      <c r="O182" s="111" t="s">
        <v>716</v>
      </c>
      <c r="P182" s="109" t="s">
        <v>717</v>
      </c>
      <c r="Q182" s="109" t="s">
        <v>718</v>
      </c>
      <c r="R182" s="108" t="s">
        <v>356</v>
      </c>
      <c r="S182" s="111" t="s">
        <v>356</v>
      </c>
      <c r="T182" s="108">
        <v>2040201</v>
      </c>
      <c r="U182" s="108">
        <v>7130</v>
      </c>
      <c r="V182" s="108">
        <v>3064</v>
      </c>
      <c r="W182" s="108">
        <v>80</v>
      </c>
      <c r="X182" s="113">
        <v>2019</v>
      </c>
      <c r="Y182" s="113">
        <v>156</v>
      </c>
      <c r="Z182" s="113">
        <v>0</v>
      </c>
      <c r="AA182" s="114" t="s">
        <v>407</v>
      </c>
      <c r="AB182" s="108">
        <v>265</v>
      </c>
      <c r="AC182" s="109" t="s">
        <v>408</v>
      </c>
      <c r="AD182" s="152" t="s">
        <v>708</v>
      </c>
      <c r="AE182" s="152" t="s">
        <v>408</v>
      </c>
      <c r="AF182" s="153">
        <f t="shared" si="9"/>
        <v>-17</v>
      </c>
      <c r="AG182" s="154">
        <f t="shared" si="10"/>
        <v>950</v>
      </c>
      <c r="AH182" s="155">
        <f t="shared" si="11"/>
        <v>-16150</v>
      </c>
      <c r="AI182" s="156"/>
    </row>
    <row r="183" spans="1:35" ht="180">
      <c r="A183" s="108">
        <v>2019</v>
      </c>
      <c r="B183" s="108">
        <v>153</v>
      </c>
      <c r="C183" s="109" t="s">
        <v>407</v>
      </c>
      <c r="D183" s="150" t="s">
        <v>719</v>
      </c>
      <c r="E183" s="109" t="s">
        <v>444</v>
      </c>
      <c r="F183" s="157" t="s">
        <v>720</v>
      </c>
      <c r="G183" s="112">
        <v>2950</v>
      </c>
      <c r="H183" s="112">
        <v>712.25</v>
      </c>
      <c r="I183" s="143" t="s">
        <v>125</v>
      </c>
      <c r="J183" s="112">
        <f t="shared" si="8"/>
        <v>2237.75</v>
      </c>
      <c r="K183" s="151" t="s">
        <v>721</v>
      </c>
      <c r="L183" s="108">
        <v>2019</v>
      </c>
      <c r="M183" s="108">
        <v>1230</v>
      </c>
      <c r="N183" s="109" t="s">
        <v>591</v>
      </c>
      <c r="O183" s="111" t="s">
        <v>716</v>
      </c>
      <c r="P183" s="109" t="s">
        <v>717</v>
      </c>
      <c r="Q183" s="109" t="s">
        <v>718</v>
      </c>
      <c r="R183" s="108">
        <v>8</v>
      </c>
      <c r="S183" s="111" t="s">
        <v>146</v>
      </c>
      <c r="T183" s="108">
        <v>1080103</v>
      </c>
      <c r="U183" s="108">
        <v>2780</v>
      </c>
      <c r="V183" s="108">
        <v>1934</v>
      </c>
      <c r="W183" s="108">
        <v>99</v>
      </c>
      <c r="X183" s="113">
        <v>2019</v>
      </c>
      <c r="Y183" s="113">
        <v>91</v>
      </c>
      <c r="Z183" s="113">
        <v>0</v>
      </c>
      <c r="AA183" s="114" t="s">
        <v>407</v>
      </c>
      <c r="AB183" s="108">
        <v>263</v>
      </c>
      <c r="AC183" s="109" t="s">
        <v>408</v>
      </c>
      <c r="AD183" s="152" t="s">
        <v>708</v>
      </c>
      <c r="AE183" s="152" t="s">
        <v>408</v>
      </c>
      <c r="AF183" s="153">
        <f t="shared" si="9"/>
        <v>-17</v>
      </c>
      <c r="AG183" s="154">
        <f t="shared" si="10"/>
        <v>2237.75</v>
      </c>
      <c r="AH183" s="155">
        <f t="shared" si="11"/>
        <v>-38041.75</v>
      </c>
      <c r="AI183" s="156"/>
    </row>
    <row r="184" spans="1:35" ht="180">
      <c r="A184" s="108">
        <v>2019</v>
      </c>
      <c r="B184" s="108">
        <v>153</v>
      </c>
      <c r="C184" s="109" t="s">
        <v>407</v>
      </c>
      <c r="D184" s="150" t="s">
        <v>719</v>
      </c>
      <c r="E184" s="109" t="s">
        <v>444</v>
      </c>
      <c r="F184" s="157" t="s">
        <v>720</v>
      </c>
      <c r="G184" s="112">
        <v>999.75</v>
      </c>
      <c r="H184" s="112">
        <v>0</v>
      </c>
      <c r="I184" s="143" t="s">
        <v>125</v>
      </c>
      <c r="J184" s="112">
        <f t="shared" si="8"/>
        <v>999.75</v>
      </c>
      <c r="K184" s="151" t="s">
        <v>721</v>
      </c>
      <c r="L184" s="108">
        <v>2019</v>
      </c>
      <c r="M184" s="108">
        <v>1230</v>
      </c>
      <c r="N184" s="109" t="s">
        <v>591</v>
      </c>
      <c r="O184" s="111" t="s">
        <v>716</v>
      </c>
      <c r="P184" s="109" t="s">
        <v>717</v>
      </c>
      <c r="Q184" s="109" t="s">
        <v>718</v>
      </c>
      <c r="R184" s="108">
        <v>8</v>
      </c>
      <c r="S184" s="111" t="s">
        <v>146</v>
      </c>
      <c r="T184" s="108">
        <v>1080103</v>
      </c>
      <c r="U184" s="108">
        <v>2780</v>
      </c>
      <c r="V184" s="108">
        <v>1934</v>
      </c>
      <c r="W184" s="108">
        <v>99</v>
      </c>
      <c r="X184" s="113">
        <v>2019</v>
      </c>
      <c r="Y184" s="113">
        <v>380</v>
      </c>
      <c r="Z184" s="113">
        <v>0</v>
      </c>
      <c r="AA184" s="114" t="s">
        <v>407</v>
      </c>
      <c r="AB184" s="108">
        <v>264</v>
      </c>
      <c r="AC184" s="109" t="s">
        <v>408</v>
      </c>
      <c r="AD184" s="152" t="s">
        <v>708</v>
      </c>
      <c r="AE184" s="152" t="s">
        <v>408</v>
      </c>
      <c r="AF184" s="153">
        <f t="shared" si="9"/>
        <v>-17</v>
      </c>
      <c r="AG184" s="154">
        <f t="shared" si="10"/>
        <v>999.75</v>
      </c>
      <c r="AH184" s="155">
        <f t="shared" si="11"/>
        <v>-16995.75</v>
      </c>
      <c r="AI184" s="156"/>
    </row>
    <row r="185" spans="1:35" ht="96">
      <c r="A185" s="108">
        <v>2019</v>
      </c>
      <c r="B185" s="108">
        <v>154</v>
      </c>
      <c r="C185" s="109" t="s">
        <v>407</v>
      </c>
      <c r="D185" s="150" t="s">
        <v>722</v>
      </c>
      <c r="E185" s="109" t="s">
        <v>554</v>
      </c>
      <c r="F185" s="157" t="s">
        <v>723</v>
      </c>
      <c r="G185" s="112">
        <v>306.48</v>
      </c>
      <c r="H185" s="112">
        <v>14.59</v>
      </c>
      <c r="I185" s="143" t="s">
        <v>125</v>
      </c>
      <c r="J185" s="112">
        <f t="shared" si="8"/>
        <v>291.89000000000004</v>
      </c>
      <c r="K185" s="151" t="s">
        <v>239</v>
      </c>
      <c r="L185" s="108">
        <v>2019</v>
      </c>
      <c r="M185" s="108">
        <v>1199</v>
      </c>
      <c r="N185" s="109" t="s">
        <v>706</v>
      </c>
      <c r="O185" s="111" t="s">
        <v>241</v>
      </c>
      <c r="P185" s="109" t="s">
        <v>242</v>
      </c>
      <c r="Q185" s="109" t="s">
        <v>611</v>
      </c>
      <c r="R185" s="108">
        <v>2</v>
      </c>
      <c r="S185" s="111" t="s">
        <v>129</v>
      </c>
      <c r="T185" s="108">
        <v>1010803</v>
      </c>
      <c r="U185" s="108">
        <v>800</v>
      </c>
      <c r="V185" s="108">
        <v>1043</v>
      </c>
      <c r="W185" s="108">
        <v>1</v>
      </c>
      <c r="X185" s="113">
        <v>2019</v>
      </c>
      <c r="Y185" s="113">
        <v>27</v>
      </c>
      <c r="Z185" s="113">
        <v>0</v>
      </c>
      <c r="AA185" s="114" t="s">
        <v>407</v>
      </c>
      <c r="AB185" s="108">
        <v>280</v>
      </c>
      <c r="AC185" s="109" t="s">
        <v>408</v>
      </c>
      <c r="AD185" s="152" t="s">
        <v>724</v>
      </c>
      <c r="AE185" s="152" t="s">
        <v>408</v>
      </c>
      <c r="AF185" s="153">
        <f t="shared" si="9"/>
        <v>-15</v>
      </c>
      <c r="AG185" s="154">
        <f t="shared" si="10"/>
        <v>291.89000000000004</v>
      </c>
      <c r="AH185" s="155">
        <f t="shared" si="11"/>
        <v>-4378.35</v>
      </c>
      <c r="AI185" s="156"/>
    </row>
    <row r="186" spans="1:35" ht="144">
      <c r="A186" s="108">
        <v>2019</v>
      </c>
      <c r="B186" s="108">
        <v>155</v>
      </c>
      <c r="C186" s="109" t="s">
        <v>407</v>
      </c>
      <c r="D186" s="150" t="s">
        <v>725</v>
      </c>
      <c r="E186" s="109" t="s">
        <v>554</v>
      </c>
      <c r="F186" s="157" t="s">
        <v>726</v>
      </c>
      <c r="G186" s="112">
        <v>1765.73</v>
      </c>
      <c r="H186" s="112">
        <v>84.08</v>
      </c>
      <c r="I186" s="143" t="s">
        <v>125</v>
      </c>
      <c r="J186" s="112">
        <f t="shared" si="8"/>
        <v>1681.65</v>
      </c>
      <c r="K186" s="151" t="s">
        <v>239</v>
      </c>
      <c r="L186" s="108">
        <v>2019</v>
      </c>
      <c r="M186" s="108">
        <v>1211</v>
      </c>
      <c r="N186" s="109" t="s">
        <v>727</v>
      </c>
      <c r="O186" s="111" t="s">
        <v>241</v>
      </c>
      <c r="P186" s="109" t="s">
        <v>242</v>
      </c>
      <c r="Q186" s="109" t="s">
        <v>611</v>
      </c>
      <c r="R186" s="108">
        <v>5</v>
      </c>
      <c r="S186" s="111" t="s">
        <v>167</v>
      </c>
      <c r="T186" s="108">
        <v>1040503</v>
      </c>
      <c r="U186" s="108">
        <v>1900</v>
      </c>
      <c r="V186" s="108">
        <v>1416</v>
      </c>
      <c r="W186" s="108">
        <v>1</v>
      </c>
      <c r="X186" s="113">
        <v>2019</v>
      </c>
      <c r="Y186" s="113">
        <v>21</v>
      </c>
      <c r="Z186" s="113">
        <v>0</v>
      </c>
      <c r="AA186" s="114" t="s">
        <v>407</v>
      </c>
      <c r="AB186" s="108">
        <v>283</v>
      </c>
      <c r="AC186" s="109" t="s">
        <v>408</v>
      </c>
      <c r="AD186" s="152" t="s">
        <v>728</v>
      </c>
      <c r="AE186" s="152" t="s">
        <v>408</v>
      </c>
      <c r="AF186" s="153">
        <f t="shared" si="9"/>
        <v>-16</v>
      </c>
      <c r="AG186" s="154">
        <f t="shared" si="10"/>
        <v>1681.65</v>
      </c>
      <c r="AH186" s="155">
        <f t="shared" si="11"/>
        <v>-26906.4</v>
      </c>
      <c r="AI186" s="156"/>
    </row>
    <row r="187" spans="1:35" ht="84">
      <c r="A187" s="108">
        <v>2019</v>
      </c>
      <c r="B187" s="108">
        <v>156</v>
      </c>
      <c r="C187" s="109" t="s">
        <v>407</v>
      </c>
      <c r="D187" s="150" t="s">
        <v>729</v>
      </c>
      <c r="E187" s="109" t="s">
        <v>554</v>
      </c>
      <c r="F187" s="157" t="s">
        <v>730</v>
      </c>
      <c r="G187" s="112">
        <v>682.69</v>
      </c>
      <c r="H187" s="112">
        <v>32.51</v>
      </c>
      <c r="I187" s="143" t="s">
        <v>125</v>
      </c>
      <c r="J187" s="112">
        <f t="shared" si="8"/>
        <v>650.1800000000001</v>
      </c>
      <c r="K187" s="151" t="s">
        <v>239</v>
      </c>
      <c r="L187" s="108">
        <v>2019</v>
      </c>
      <c r="M187" s="108">
        <v>1200</v>
      </c>
      <c r="N187" s="109" t="s">
        <v>706</v>
      </c>
      <c r="O187" s="111" t="s">
        <v>241</v>
      </c>
      <c r="P187" s="109" t="s">
        <v>242</v>
      </c>
      <c r="Q187" s="109" t="s">
        <v>611</v>
      </c>
      <c r="R187" s="108">
        <v>5</v>
      </c>
      <c r="S187" s="111" t="s">
        <v>167</v>
      </c>
      <c r="T187" s="108">
        <v>1040103</v>
      </c>
      <c r="U187" s="108">
        <v>1460</v>
      </c>
      <c r="V187" s="108">
        <v>1346</v>
      </c>
      <c r="W187" s="108">
        <v>3</v>
      </c>
      <c r="X187" s="113">
        <v>2019</v>
      </c>
      <c r="Y187" s="113">
        <v>22</v>
      </c>
      <c r="Z187" s="113">
        <v>0</v>
      </c>
      <c r="AA187" s="114" t="s">
        <v>407</v>
      </c>
      <c r="AB187" s="108">
        <v>281</v>
      </c>
      <c r="AC187" s="109" t="s">
        <v>408</v>
      </c>
      <c r="AD187" s="152" t="s">
        <v>724</v>
      </c>
      <c r="AE187" s="152" t="s">
        <v>408</v>
      </c>
      <c r="AF187" s="153">
        <f t="shared" si="9"/>
        <v>-15</v>
      </c>
      <c r="AG187" s="154">
        <f t="shared" si="10"/>
        <v>650.1800000000001</v>
      </c>
      <c r="AH187" s="155">
        <f t="shared" si="11"/>
        <v>-9752.7</v>
      </c>
      <c r="AI187" s="156"/>
    </row>
    <row r="188" spans="1:35" ht="96">
      <c r="A188" s="108">
        <v>2019</v>
      </c>
      <c r="B188" s="108">
        <v>157</v>
      </c>
      <c r="C188" s="109" t="s">
        <v>407</v>
      </c>
      <c r="D188" s="150" t="s">
        <v>731</v>
      </c>
      <c r="E188" s="109" t="s">
        <v>554</v>
      </c>
      <c r="F188" s="157" t="s">
        <v>732</v>
      </c>
      <c r="G188" s="112">
        <v>1576.47</v>
      </c>
      <c r="H188" s="112">
        <v>75.07</v>
      </c>
      <c r="I188" s="143" t="s">
        <v>125</v>
      </c>
      <c r="J188" s="112">
        <f t="shared" si="8"/>
        <v>1501.4</v>
      </c>
      <c r="K188" s="151" t="s">
        <v>239</v>
      </c>
      <c r="L188" s="108">
        <v>2019</v>
      </c>
      <c r="M188" s="108">
        <v>1201</v>
      </c>
      <c r="N188" s="109" t="s">
        <v>706</v>
      </c>
      <c r="O188" s="111" t="s">
        <v>241</v>
      </c>
      <c r="P188" s="109" t="s">
        <v>242</v>
      </c>
      <c r="Q188" s="109" t="s">
        <v>611</v>
      </c>
      <c r="R188" s="108">
        <v>5</v>
      </c>
      <c r="S188" s="111" t="s">
        <v>167</v>
      </c>
      <c r="T188" s="108">
        <v>1040203</v>
      </c>
      <c r="U188" s="108">
        <v>1570</v>
      </c>
      <c r="V188" s="108">
        <v>1420</v>
      </c>
      <c r="W188" s="108">
        <v>99</v>
      </c>
      <c r="X188" s="113">
        <v>2019</v>
      </c>
      <c r="Y188" s="113">
        <v>23</v>
      </c>
      <c r="Z188" s="113">
        <v>0</v>
      </c>
      <c r="AA188" s="114" t="s">
        <v>407</v>
      </c>
      <c r="AB188" s="108">
        <v>282</v>
      </c>
      <c r="AC188" s="109" t="s">
        <v>408</v>
      </c>
      <c r="AD188" s="152" t="s">
        <v>724</v>
      </c>
      <c r="AE188" s="152" t="s">
        <v>408</v>
      </c>
      <c r="AF188" s="153">
        <f t="shared" si="9"/>
        <v>-15</v>
      </c>
      <c r="AG188" s="154">
        <f t="shared" si="10"/>
        <v>1501.4</v>
      </c>
      <c r="AH188" s="155">
        <f t="shared" si="11"/>
        <v>-22521</v>
      </c>
      <c r="AI188" s="156"/>
    </row>
    <row r="189" spans="1:35" ht="120">
      <c r="A189" s="108">
        <v>2019</v>
      </c>
      <c r="B189" s="108">
        <v>158</v>
      </c>
      <c r="C189" s="109" t="s">
        <v>407</v>
      </c>
      <c r="D189" s="150" t="s">
        <v>733</v>
      </c>
      <c r="E189" s="109" t="s">
        <v>554</v>
      </c>
      <c r="F189" s="157" t="s">
        <v>734</v>
      </c>
      <c r="G189" s="112">
        <v>592.86</v>
      </c>
      <c r="H189" s="112">
        <v>28.23</v>
      </c>
      <c r="I189" s="143" t="s">
        <v>125</v>
      </c>
      <c r="J189" s="112">
        <f t="shared" si="8"/>
        <v>564.63</v>
      </c>
      <c r="K189" s="151" t="s">
        <v>239</v>
      </c>
      <c r="L189" s="108">
        <v>2019</v>
      </c>
      <c r="M189" s="108">
        <v>1210</v>
      </c>
      <c r="N189" s="109" t="s">
        <v>727</v>
      </c>
      <c r="O189" s="111" t="s">
        <v>241</v>
      </c>
      <c r="P189" s="109" t="s">
        <v>242</v>
      </c>
      <c r="Q189" s="109" t="s">
        <v>611</v>
      </c>
      <c r="R189" s="108">
        <v>6</v>
      </c>
      <c r="S189" s="111" t="s">
        <v>250</v>
      </c>
      <c r="T189" s="108">
        <v>1100403</v>
      </c>
      <c r="U189" s="108">
        <v>4100</v>
      </c>
      <c r="V189" s="108">
        <v>1782</v>
      </c>
      <c r="W189" s="108">
        <v>99</v>
      </c>
      <c r="X189" s="113">
        <v>2019</v>
      </c>
      <c r="Y189" s="113">
        <v>25</v>
      </c>
      <c r="Z189" s="113">
        <v>0</v>
      </c>
      <c r="AA189" s="114" t="s">
        <v>407</v>
      </c>
      <c r="AB189" s="108">
        <v>284</v>
      </c>
      <c r="AC189" s="109" t="s">
        <v>408</v>
      </c>
      <c r="AD189" s="152" t="s">
        <v>728</v>
      </c>
      <c r="AE189" s="152" t="s">
        <v>408</v>
      </c>
      <c r="AF189" s="153">
        <f t="shared" si="9"/>
        <v>-16</v>
      </c>
      <c r="AG189" s="154">
        <f t="shared" si="10"/>
        <v>564.63</v>
      </c>
      <c r="AH189" s="155">
        <f t="shared" si="11"/>
        <v>-9034.08</v>
      </c>
      <c r="AI189" s="156"/>
    </row>
    <row r="190" spans="1:35" ht="72">
      <c r="A190" s="108">
        <v>2019</v>
      </c>
      <c r="B190" s="108">
        <v>159</v>
      </c>
      <c r="C190" s="109" t="s">
        <v>407</v>
      </c>
      <c r="D190" s="150" t="s">
        <v>735</v>
      </c>
      <c r="E190" s="109" t="s">
        <v>706</v>
      </c>
      <c r="F190" s="157" t="s">
        <v>736</v>
      </c>
      <c r="G190" s="112">
        <v>402.6</v>
      </c>
      <c r="H190" s="112">
        <v>72.6</v>
      </c>
      <c r="I190" s="143" t="s">
        <v>125</v>
      </c>
      <c r="J190" s="112">
        <f t="shared" si="8"/>
        <v>330</v>
      </c>
      <c r="K190" s="151" t="s">
        <v>334</v>
      </c>
      <c r="L190" s="108">
        <v>2019</v>
      </c>
      <c r="M190" s="108">
        <v>1283</v>
      </c>
      <c r="N190" s="109" t="s">
        <v>700</v>
      </c>
      <c r="O190" s="111" t="s">
        <v>335</v>
      </c>
      <c r="P190" s="109" t="s">
        <v>336</v>
      </c>
      <c r="Q190" s="109" t="s">
        <v>336</v>
      </c>
      <c r="R190" s="108">
        <v>5</v>
      </c>
      <c r="S190" s="111" t="s">
        <v>167</v>
      </c>
      <c r="T190" s="108">
        <v>1040203</v>
      </c>
      <c r="U190" s="108">
        <v>1570</v>
      </c>
      <c r="V190" s="108">
        <v>1366</v>
      </c>
      <c r="W190" s="108">
        <v>2</v>
      </c>
      <c r="X190" s="113">
        <v>2019</v>
      </c>
      <c r="Y190" s="113">
        <v>10</v>
      </c>
      <c r="Z190" s="113">
        <v>0</v>
      </c>
      <c r="AA190" s="114" t="s">
        <v>407</v>
      </c>
      <c r="AB190" s="108">
        <v>296</v>
      </c>
      <c r="AC190" s="109" t="s">
        <v>408</v>
      </c>
      <c r="AD190" s="152" t="s">
        <v>663</v>
      </c>
      <c r="AE190" s="152" t="s">
        <v>408</v>
      </c>
      <c r="AF190" s="153">
        <f t="shared" si="9"/>
        <v>-22</v>
      </c>
      <c r="AG190" s="154">
        <f t="shared" si="10"/>
        <v>330</v>
      </c>
      <c r="AH190" s="155">
        <f t="shared" si="11"/>
        <v>-7260</v>
      </c>
      <c r="AI190" s="156"/>
    </row>
    <row r="191" spans="1:35" ht="36">
      <c r="A191" s="108">
        <v>2019</v>
      </c>
      <c r="B191" s="108">
        <v>160</v>
      </c>
      <c r="C191" s="109" t="s">
        <v>407</v>
      </c>
      <c r="D191" s="150" t="s">
        <v>737</v>
      </c>
      <c r="E191" s="109" t="s">
        <v>554</v>
      </c>
      <c r="F191" s="157" t="s">
        <v>738</v>
      </c>
      <c r="G191" s="112">
        <v>90.28</v>
      </c>
      <c r="H191" s="112">
        <v>0</v>
      </c>
      <c r="I191" s="143" t="s">
        <v>125</v>
      </c>
      <c r="J191" s="112">
        <f t="shared" si="8"/>
        <v>90.28</v>
      </c>
      <c r="K191" s="151" t="s">
        <v>207</v>
      </c>
      <c r="L191" s="108">
        <v>2019</v>
      </c>
      <c r="M191" s="108">
        <v>1255</v>
      </c>
      <c r="N191" s="109" t="s">
        <v>711</v>
      </c>
      <c r="O191" s="111" t="s">
        <v>202</v>
      </c>
      <c r="P191" s="109" t="s">
        <v>203</v>
      </c>
      <c r="Q191" s="109" t="s">
        <v>203</v>
      </c>
      <c r="R191" s="108">
        <v>5</v>
      </c>
      <c r="S191" s="111" t="s">
        <v>167</v>
      </c>
      <c r="T191" s="108">
        <v>1040104</v>
      </c>
      <c r="U191" s="108">
        <v>1470</v>
      </c>
      <c r="V191" s="108">
        <v>1348</v>
      </c>
      <c r="W191" s="108">
        <v>99</v>
      </c>
      <c r="X191" s="113">
        <v>2019</v>
      </c>
      <c r="Y191" s="113">
        <v>83</v>
      </c>
      <c r="Z191" s="113">
        <v>0</v>
      </c>
      <c r="AA191" s="114" t="s">
        <v>407</v>
      </c>
      <c r="AB191" s="108">
        <v>272</v>
      </c>
      <c r="AC191" s="109" t="s">
        <v>408</v>
      </c>
      <c r="AD191" s="152" t="s">
        <v>712</v>
      </c>
      <c r="AE191" s="152" t="s">
        <v>408</v>
      </c>
      <c r="AF191" s="153">
        <f t="shared" si="9"/>
        <v>-18</v>
      </c>
      <c r="AG191" s="154">
        <f t="shared" si="10"/>
        <v>90.28</v>
      </c>
      <c r="AH191" s="155">
        <f t="shared" si="11"/>
        <v>-1625.04</v>
      </c>
      <c r="AI191" s="156"/>
    </row>
    <row r="192" spans="1:35" ht="36">
      <c r="A192" s="108">
        <v>2019</v>
      </c>
      <c r="B192" s="108">
        <v>160</v>
      </c>
      <c r="C192" s="109" t="s">
        <v>407</v>
      </c>
      <c r="D192" s="150" t="s">
        <v>737</v>
      </c>
      <c r="E192" s="109" t="s">
        <v>554</v>
      </c>
      <c r="F192" s="157" t="s">
        <v>738</v>
      </c>
      <c r="G192" s="112">
        <v>79.3</v>
      </c>
      <c r="H192" s="112">
        <v>0</v>
      </c>
      <c r="I192" s="143" t="s">
        <v>125</v>
      </c>
      <c r="J192" s="112">
        <f t="shared" si="8"/>
        <v>79.3</v>
      </c>
      <c r="K192" s="151" t="s">
        <v>207</v>
      </c>
      <c r="L192" s="108">
        <v>2019</v>
      </c>
      <c r="M192" s="108">
        <v>1255</v>
      </c>
      <c r="N192" s="109" t="s">
        <v>711</v>
      </c>
      <c r="O192" s="111" t="s">
        <v>202</v>
      </c>
      <c r="P192" s="109" t="s">
        <v>203</v>
      </c>
      <c r="Q192" s="109" t="s">
        <v>203</v>
      </c>
      <c r="R192" s="108">
        <v>1</v>
      </c>
      <c r="S192" s="111" t="s">
        <v>139</v>
      </c>
      <c r="T192" s="108">
        <v>1040204</v>
      </c>
      <c r="U192" s="108">
        <v>1580</v>
      </c>
      <c r="V192" s="108">
        <v>1368</v>
      </c>
      <c r="W192" s="108">
        <v>99</v>
      </c>
      <c r="X192" s="113">
        <v>2019</v>
      </c>
      <c r="Y192" s="113">
        <v>84</v>
      </c>
      <c r="Z192" s="113">
        <v>0</v>
      </c>
      <c r="AA192" s="114" t="s">
        <v>407</v>
      </c>
      <c r="AB192" s="108">
        <v>275</v>
      </c>
      <c r="AC192" s="109" t="s">
        <v>408</v>
      </c>
      <c r="AD192" s="152" t="s">
        <v>712</v>
      </c>
      <c r="AE192" s="152" t="s">
        <v>408</v>
      </c>
      <c r="AF192" s="153">
        <f t="shared" si="9"/>
        <v>-18</v>
      </c>
      <c r="AG192" s="154">
        <f t="shared" si="10"/>
        <v>79.3</v>
      </c>
      <c r="AH192" s="155">
        <f t="shared" si="11"/>
        <v>-1427.3999999999999</v>
      </c>
      <c r="AI192" s="156"/>
    </row>
    <row r="193" spans="1:35" ht="36">
      <c r="A193" s="108">
        <v>2019</v>
      </c>
      <c r="B193" s="108">
        <v>160</v>
      </c>
      <c r="C193" s="109" t="s">
        <v>407</v>
      </c>
      <c r="D193" s="150" t="s">
        <v>737</v>
      </c>
      <c r="E193" s="109" t="s">
        <v>554</v>
      </c>
      <c r="F193" s="157" t="s">
        <v>738</v>
      </c>
      <c r="G193" s="112">
        <v>351.56</v>
      </c>
      <c r="H193" s="112">
        <v>153.96</v>
      </c>
      <c r="I193" s="143" t="s">
        <v>125</v>
      </c>
      <c r="J193" s="112">
        <f t="shared" si="8"/>
        <v>197.6</v>
      </c>
      <c r="K193" s="151" t="s">
        <v>200</v>
      </c>
      <c r="L193" s="108">
        <v>2019</v>
      </c>
      <c r="M193" s="108">
        <v>1255</v>
      </c>
      <c r="N193" s="109" t="s">
        <v>711</v>
      </c>
      <c r="O193" s="111" t="s">
        <v>202</v>
      </c>
      <c r="P193" s="109" t="s">
        <v>203</v>
      </c>
      <c r="Q193" s="109" t="s">
        <v>203</v>
      </c>
      <c r="R193" s="108">
        <v>2</v>
      </c>
      <c r="S193" s="111" t="s">
        <v>129</v>
      </c>
      <c r="T193" s="108">
        <v>1010803</v>
      </c>
      <c r="U193" s="108">
        <v>800</v>
      </c>
      <c r="V193" s="108">
        <v>1043</v>
      </c>
      <c r="W193" s="108">
        <v>1</v>
      </c>
      <c r="X193" s="113">
        <v>2019</v>
      </c>
      <c r="Y193" s="113">
        <v>64</v>
      </c>
      <c r="Z193" s="113">
        <v>0</v>
      </c>
      <c r="AA193" s="114" t="s">
        <v>407</v>
      </c>
      <c r="AB193" s="108">
        <v>270</v>
      </c>
      <c r="AC193" s="109" t="s">
        <v>408</v>
      </c>
      <c r="AD193" s="152" t="s">
        <v>712</v>
      </c>
      <c r="AE193" s="152" t="s">
        <v>408</v>
      </c>
      <c r="AF193" s="153">
        <f t="shared" si="9"/>
        <v>-18</v>
      </c>
      <c r="AG193" s="154">
        <f t="shared" si="10"/>
        <v>197.6</v>
      </c>
      <c r="AH193" s="155">
        <f t="shared" si="11"/>
        <v>-3556.7999999999997</v>
      </c>
      <c r="AI193" s="156"/>
    </row>
    <row r="194" spans="1:35" ht="36">
      <c r="A194" s="108">
        <v>2019</v>
      </c>
      <c r="B194" s="108">
        <v>160</v>
      </c>
      <c r="C194" s="109" t="s">
        <v>407</v>
      </c>
      <c r="D194" s="150" t="s">
        <v>737</v>
      </c>
      <c r="E194" s="109" t="s">
        <v>554</v>
      </c>
      <c r="F194" s="157" t="s">
        <v>738</v>
      </c>
      <c r="G194" s="112">
        <v>332.66</v>
      </c>
      <c r="H194" s="112">
        <v>0</v>
      </c>
      <c r="I194" s="143" t="s">
        <v>125</v>
      </c>
      <c r="J194" s="112">
        <f t="shared" si="8"/>
        <v>332.66</v>
      </c>
      <c r="K194" s="151" t="s">
        <v>200</v>
      </c>
      <c r="L194" s="108">
        <v>2019</v>
      </c>
      <c r="M194" s="108">
        <v>1255</v>
      </c>
      <c r="N194" s="109" t="s">
        <v>711</v>
      </c>
      <c r="O194" s="111" t="s">
        <v>202</v>
      </c>
      <c r="P194" s="109" t="s">
        <v>203</v>
      </c>
      <c r="Q194" s="109" t="s">
        <v>203</v>
      </c>
      <c r="R194" s="108">
        <v>2</v>
      </c>
      <c r="S194" s="111" t="s">
        <v>129</v>
      </c>
      <c r="T194" s="108">
        <v>1010803</v>
      </c>
      <c r="U194" s="108">
        <v>800</v>
      </c>
      <c r="V194" s="108">
        <v>1043</v>
      </c>
      <c r="W194" s="108">
        <v>1</v>
      </c>
      <c r="X194" s="113">
        <v>2019</v>
      </c>
      <c r="Y194" s="113">
        <v>170</v>
      </c>
      <c r="Z194" s="113">
        <v>0</v>
      </c>
      <c r="AA194" s="114" t="s">
        <v>407</v>
      </c>
      <c r="AB194" s="108">
        <v>271</v>
      </c>
      <c r="AC194" s="109" t="s">
        <v>408</v>
      </c>
      <c r="AD194" s="152" t="s">
        <v>712</v>
      </c>
      <c r="AE194" s="152" t="s">
        <v>408</v>
      </c>
      <c r="AF194" s="153">
        <f t="shared" si="9"/>
        <v>-18</v>
      </c>
      <c r="AG194" s="154">
        <f t="shared" si="10"/>
        <v>332.66</v>
      </c>
      <c r="AH194" s="155">
        <f t="shared" si="11"/>
        <v>-5987.88</v>
      </c>
      <c r="AI194" s="156"/>
    </row>
    <row r="195" spans="1:35" ht="192">
      <c r="A195" s="108">
        <v>2019</v>
      </c>
      <c r="B195" s="108">
        <v>161</v>
      </c>
      <c r="C195" s="109" t="s">
        <v>407</v>
      </c>
      <c r="D195" s="150" t="s">
        <v>739</v>
      </c>
      <c r="E195" s="109" t="s">
        <v>554</v>
      </c>
      <c r="F195" s="157" t="s">
        <v>740</v>
      </c>
      <c r="G195" s="112">
        <v>122</v>
      </c>
      <c r="H195" s="112">
        <v>22</v>
      </c>
      <c r="I195" s="143" t="s">
        <v>125</v>
      </c>
      <c r="J195" s="112">
        <f t="shared" si="8"/>
        <v>100</v>
      </c>
      <c r="K195" s="151" t="s">
        <v>200</v>
      </c>
      <c r="L195" s="108">
        <v>2019</v>
      </c>
      <c r="M195" s="108">
        <v>1265</v>
      </c>
      <c r="N195" s="109" t="s">
        <v>608</v>
      </c>
      <c r="O195" s="111" t="s">
        <v>202</v>
      </c>
      <c r="P195" s="109" t="s">
        <v>203</v>
      </c>
      <c r="Q195" s="109" t="s">
        <v>203</v>
      </c>
      <c r="R195" s="108">
        <v>2</v>
      </c>
      <c r="S195" s="111" t="s">
        <v>129</v>
      </c>
      <c r="T195" s="108">
        <v>1010803</v>
      </c>
      <c r="U195" s="108">
        <v>800</v>
      </c>
      <c r="V195" s="108">
        <v>1043</v>
      </c>
      <c r="W195" s="108">
        <v>1</v>
      </c>
      <c r="X195" s="113">
        <v>2019</v>
      </c>
      <c r="Y195" s="113">
        <v>57</v>
      </c>
      <c r="Z195" s="113">
        <v>0</v>
      </c>
      <c r="AA195" s="114" t="s">
        <v>407</v>
      </c>
      <c r="AB195" s="108">
        <v>268</v>
      </c>
      <c r="AC195" s="109" t="s">
        <v>408</v>
      </c>
      <c r="AD195" s="152" t="s">
        <v>741</v>
      </c>
      <c r="AE195" s="152" t="s">
        <v>408</v>
      </c>
      <c r="AF195" s="153">
        <f t="shared" si="9"/>
        <v>-19</v>
      </c>
      <c r="AG195" s="154">
        <f t="shared" si="10"/>
        <v>100</v>
      </c>
      <c r="AH195" s="155">
        <f t="shared" si="11"/>
        <v>-1900</v>
      </c>
      <c r="AI195" s="156"/>
    </row>
    <row r="196" spans="1:35" ht="156">
      <c r="A196" s="108">
        <v>2019</v>
      </c>
      <c r="B196" s="108">
        <v>162</v>
      </c>
      <c r="C196" s="109" t="s">
        <v>407</v>
      </c>
      <c r="D196" s="150" t="s">
        <v>742</v>
      </c>
      <c r="E196" s="109" t="s">
        <v>554</v>
      </c>
      <c r="F196" s="157" t="s">
        <v>743</v>
      </c>
      <c r="G196" s="112">
        <v>45.14</v>
      </c>
      <c r="H196" s="112">
        <v>8.14</v>
      </c>
      <c r="I196" s="143" t="s">
        <v>125</v>
      </c>
      <c r="J196" s="112">
        <f t="shared" si="8"/>
        <v>37</v>
      </c>
      <c r="K196" s="151" t="s">
        <v>207</v>
      </c>
      <c r="L196" s="108">
        <v>2019</v>
      </c>
      <c r="M196" s="108">
        <v>1266</v>
      </c>
      <c r="N196" s="109" t="s">
        <v>608</v>
      </c>
      <c r="O196" s="111" t="s">
        <v>202</v>
      </c>
      <c r="P196" s="109" t="s">
        <v>203</v>
      </c>
      <c r="Q196" s="109" t="s">
        <v>203</v>
      </c>
      <c r="R196" s="108">
        <v>5</v>
      </c>
      <c r="S196" s="111" t="s">
        <v>167</v>
      </c>
      <c r="T196" s="108">
        <v>1040104</v>
      </c>
      <c r="U196" s="108">
        <v>1470</v>
      </c>
      <c r="V196" s="108">
        <v>1348</v>
      </c>
      <c r="W196" s="108">
        <v>99</v>
      </c>
      <c r="X196" s="113">
        <v>2019</v>
      </c>
      <c r="Y196" s="113">
        <v>252</v>
      </c>
      <c r="Z196" s="113">
        <v>0</v>
      </c>
      <c r="AA196" s="114" t="s">
        <v>407</v>
      </c>
      <c r="AB196" s="108">
        <v>273</v>
      </c>
      <c r="AC196" s="109" t="s">
        <v>408</v>
      </c>
      <c r="AD196" s="152" t="s">
        <v>741</v>
      </c>
      <c r="AE196" s="152" t="s">
        <v>408</v>
      </c>
      <c r="AF196" s="153">
        <f t="shared" si="9"/>
        <v>-19</v>
      </c>
      <c r="AG196" s="154">
        <f t="shared" si="10"/>
        <v>37</v>
      </c>
      <c r="AH196" s="155">
        <f t="shared" si="11"/>
        <v>-703</v>
      </c>
      <c r="AI196" s="156"/>
    </row>
    <row r="197" spans="1:35" ht="156">
      <c r="A197" s="108">
        <v>2019</v>
      </c>
      <c r="B197" s="108">
        <v>163</v>
      </c>
      <c r="C197" s="109" t="s">
        <v>407</v>
      </c>
      <c r="D197" s="150" t="s">
        <v>744</v>
      </c>
      <c r="E197" s="109" t="s">
        <v>554</v>
      </c>
      <c r="F197" s="157" t="s">
        <v>745</v>
      </c>
      <c r="G197" s="112">
        <v>79.3</v>
      </c>
      <c r="H197" s="112">
        <v>14.3</v>
      </c>
      <c r="I197" s="143" t="s">
        <v>125</v>
      </c>
      <c r="J197" s="112">
        <f t="shared" si="8"/>
        <v>65</v>
      </c>
      <c r="K197" s="151" t="s">
        <v>746</v>
      </c>
      <c r="L197" s="108">
        <v>2019</v>
      </c>
      <c r="M197" s="108">
        <v>1267</v>
      </c>
      <c r="N197" s="109" t="s">
        <v>608</v>
      </c>
      <c r="O197" s="111" t="s">
        <v>202</v>
      </c>
      <c r="P197" s="109" t="s">
        <v>203</v>
      </c>
      <c r="Q197" s="109" t="s">
        <v>203</v>
      </c>
      <c r="R197" s="108">
        <v>5</v>
      </c>
      <c r="S197" s="111" t="s">
        <v>167</v>
      </c>
      <c r="T197" s="108">
        <v>1040204</v>
      </c>
      <c r="U197" s="108">
        <v>1580</v>
      </c>
      <c r="V197" s="108">
        <v>1368</v>
      </c>
      <c r="W197" s="108">
        <v>99</v>
      </c>
      <c r="X197" s="113">
        <v>2019</v>
      </c>
      <c r="Y197" s="113">
        <v>253</v>
      </c>
      <c r="Z197" s="113">
        <v>0</v>
      </c>
      <c r="AA197" s="114" t="s">
        <v>407</v>
      </c>
      <c r="AB197" s="108">
        <v>276</v>
      </c>
      <c r="AC197" s="109" t="s">
        <v>408</v>
      </c>
      <c r="AD197" s="152" t="s">
        <v>741</v>
      </c>
      <c r="AE197" s="152" t="s">
        <v>408</v>
      </c>
      <c r="AF197" s="153">
        <f t="shared" si="9"/>
        <v>-19</v>
      </c>
      <c r="AG197" s="154">
        <f t="shared" si="10"/>
        <v>65</v>
      </c>
      <c r="AH197" s="155">
        <f t="shared" si="11"/>
        <v>-1235</v>
      </c>
      <c r="AI197" s="156"/>
    </row>
    <row r="198" spans="1:35" ht="72">
      <c r="A198" s="108">
        <v>2019</v>
      </c>
      <c r="B198" s="108">
        <v>164</v>
      </c>
      <c r="C198" s="109" t="s">
        <v>407</v>
      </c>
      <c r="D198" s="150" t="s">
        <v>747</v>
      </c>
      <c r="E198" s="109" t="s">
        <v>545</v>
      </c>
      <c r="F198" s="157" t="s">
        <v>748</v>
      </c>
      <c r="G198" s="112">
        <v>200.32</v>
      </c>
      <c r="H198" s="112">
        <v>0</v>
      </c>
      <c r="I198" s="143" t="s">
        <v>125</v>
      </c>
      <c r="J198" s="112">
        <f t="shared" si="8"/>
        <v>200.32</v>
      </c>
      <c r="K198" s="151" t="s">
        <v>749</v>
      </c>
      <c r="L198" s="108">
        <v>2019</v>
      </c>
      <c r="M198" s="108">
        <v>1155</v>
      </c>
      <c r="N198" s="109" t="s">
        <v>554</v>
      </c>
      <c r="O198" s="111" t="s">
        <v>750</v>
      </c>
      <c r="P198" s="109" t="s">
        <v>751</v>
      </c>
      <c r="Q198" s="109" t="s">
        <v>751</v>
      </c>
      <c r="R198" s="108">
        <v>9</v>
      </c>
      <c r="S198" s="111" t="s">
        <v>175</v>
      </c>
      <c r="T198" s="108">
        <v>1050102</v>
      </c>
      <c r="U198" s="108">
        <v>2000</v>
      </c>
      <c r="V198" s="108">
        <v>1476</v>
      </c>
      <c r="W198" s="108">
        <v>99</v>
      </c>
      <c r="X198" s="113">
        <v>2019</v>
      </c>
      <c r="Y198" s="113">
        <v>158</v>
      </c>
      <c r="Z198" s="113">
        <v>0</v>
      </c>
      <c r="AA198" s="114" t="s">
        <v>407</v>
      </c>
      <c r="AB198" s="108">
        <v>307</v>
      </c>
      <c r="AC198" s="109" t="s">
        <v>503</v>
      </c>
      <c r="AD198" s="152" t="s">
        <v>752</v>
      </c>
      <c r="AE198" s="152" t="s">
        <v>503</v>
      </c>
      <c r="AF198" s="153">
        <f t="shared" si="9"/>
        <v>-11</v>
      </c>
      <c r="AG198" s="154">
        <f t="shared" si="10"/>
        <v>200.32</v>
      </c>
      <c r="AH198" s="155">
        <f t="shared" si="11"/>
        <v>-2203.52</v>
      </c>
      <c r="AI198" s="156"/>
    </row>
    <row r="199" spans="1:35" ht="72">
      <c r="A199" s="108">
        <v>2019</v>
      </c>
      <c r="B199" s="108">
        <v>164</v>
      </c>
      <c r="C199" s="109" t="s">
        <v>407</v>
      </c>
      <c r="D199" s="150" t="s">
        <v>747</v>
      </c>
      <c r="E199" s="109" t="s">
        <v>545</v>
      </c>
      <c r="F199" s="157" t="s">
        <v>748</v>
      </c>
      <c r="G199" s="112">
        <v>810.83</v>
      </c>
      <c r="H199" s="112">
        <v>182.34</v>
      </c>
      <c r="I199" s="143" t="s">
        <v>125</v>
      </c>
      <c r="J199" s="112">
        <f t="shared" si="8"/>
        <v>628.49</v>
      </c>
      <c r="K199" s="151" t="s">
        <v>749</v>
      </c>
      <c r="L199" s="108">
        <v>2019</v>
      </c>
      <c r="M199" s="108">
        <v>1155</v>
      </c>
      <c r="N199" s="109" t="s">
        <v>554</v>
      </c>
      <c r="O199" s="111" t="s">
        <v>750</v>
      </c>
      <c r="P199" s="109" t="s">
        <v>751</v>
      </c>
      <c r="Q199" s="109" t="s">
        <v>751</v>
      </c>
      <c r="R199" s="108">
        <v>1</v>
      </c>
      <c r="S199" s="111" t="s">
        <v>139</v>
      </c>
      <c r="T199" s="108">
        <v>1010802</v>
      </c>
      <c r="U199" s="108">
        <v>790</v>
      </c>
      <c r="V199" s="108">
        <v>1043</v>
      </c>
      <c r="W199" s="108">
        <v>99</v>
      </c>
      <c r="X199" s="113">
        <v>2019</v>
      </c>
      <c r="Y199" s="113">
        <v>157</v>
      </c>
      <c r="Z199" s="113">
        <v>0</v>
      </c>
      <c r="AA199" s="114" t="s">
        <v>407</v>
      </c>
      <c r="AB199" s="108">
        <v>306</v>
      </c>
      <c r="AC199" s="109" t="s">
        <v>503</v>
      </c>
      <c r="AD199" s="152" t="s">
        <v>752</v>
      </c>
      <c r="AE199" s="152" t="s">
        <v>503</v>
      </c>
      <c r="AF199" s="153">
        <f t="shared" si="9"/>
        <v>-11</v>
      </c>
      <c r="AG199" s="154">
        <f t="shared" si="10"/>
        <v>628.49</v>
      </c>
      <c r="AH199" s="155">
        <f t="shared" si="11"/>
        <v>-6913.39</v>
      </c>
      <c r="AI199" s="156"/>
    </row>
    <row r="200" spans="1:35" ht="36">
      <c r="A200" s="108">
        <v>2019</v>
      </c>
      <c r="B200" s="108">
        <v>165</v>
      </c>
      <c r="C200" s="109" t="s">
        <v>407</v>
      </c>
      <c r="D200" s="150" t="s">
        <v>753</v>
      </c>
      <c r="E200" s="109" t="s">
        <v>567</v>
      </c>
      <c r="F200" s="157" t="s">
        <v>754</v>
      </c>
      <c r="G200" s="112">
        <v>71.99</v>
      </c>
      <c r="H200" s="112">
        <v>12.98</v>
      </c>
      <c r="I200" s="143" t="s">
        <v>125</v>
      </c>
      <c r="J200" s="112">
        <f aca="true" t="shared" si="12" ref="J200:J263">IF(I200="SI",G200-H200,G200)</f>
        <v>59.00999999999999</v>
      </c>
      <c r="K200" s="151" t="s">
        <v>755</v>
      </c>
      <c r="L200" s="108">
        <v>2019</v>
      </c>
      <c r="M200" s="108">
        <v>1284</v>
      </c>
      <c r="N200" s="109" t="s">
        <v>700</v>
      </c>
      <c r="O200" s="111" t="s">
        <v>517</v>
      </c>
      <c r="P200" s="109" t="s">
        <v>518</v>
      </c>
      <c r="Q200" s="109" t="s">
        <v>519</v>
      </c>
      <c r="R200" s="108">
        <v>1</v>
      </c>
      <c r="S200" s="111" t="s">
        <v>139</v>
      </c>
      <c r="T200" s="108">
        <v>1010802</v>
      </c>
      <c r="U200" s="108">
        <v>790</v>
      </c>
      <c r="V200" s="108">
        <v>1043</v>
      </c>
      <c r="W200" s="108">
        <v>99</v>
      </c>
      <c r="X200" s="113">
        <v>2019</v>
      </c>
      <c r="Y200" s="113">
        <v>117</v>
      </c>
      <c r="Z200" s="113">
        <v>0</v>
      </c>
      <c r="AA200" s="114" t="s">
        <v>407</v>
      </c>
      <c r="AB200" s="108">
        <v>286</v>
      </c>
      <c r="AC200" s="109" t="s">
        <v>408</v>
      </c>
      <c r="AD200" s="152" t="s">
        <v>663</v>
      </c>
      <c r="AE200" s="152" t="s">
        <v>408</v>
      </c>
      <c r="AF200" s="153">
        <f aca="true" t="shared" si="13" ref="AF200:AF263">AE200-AD200</f>
        <v>-22</v>
      </c>
      <c r="AG200" s="154">
        <f aca="true" t="shared" si="14" ref="AG200:AG263">IF(AI200="SI",0,J200)</f>
        <v>59.00999999999999</v>
      </c>
      <c r="AH200" s="155">
        <f aca="true" t="shared" si="15" ref="AH200:AH263">AG200*AF200</f>
        <v>-1298.2199999999998</v>
      </c>
      <c r="AI200" s="156"/>
    </row>
    <row r="201" spans="1:35" ht="84">
      <c r="A201" s="108">
        <v>2019</v>
      </c>
      <c r="B201" s="108">
        <v>166</v>
      </c>
      <c r="C201" s="109" t="s">
        <v>407</v>
      </c>
      <c r="D201" s="150" t="s">
        <v>756</v>
      </c>
      <c r="E201" s="109" t="s">
        <v>567</v>
      </c>
      <c r="F201" s="157" t="s">
        <v>757</v>
      </c>
      <c r="G201" s="112">
        <v>400.11</v>
      </c>
      <c r="H201" s="112">
        <v>72.15</v>
      </c>
      <c r="I201" s="143" t="s">
        <v>125</v>
      </c>
      <c r="J201" s="112">
        <f t="shared" si="12"/>
        <v>327.96000000000004</v>
      </c>
      <c r="K201" s="151" t="s">
        <v>380</v>
      </c>
      <c r="L201" s="108">
        <v>2019</v>
      </c>
      <c r="M201" s="108">
        <v>1231</v>
      </c>
      <c r="N201" s="109" t="s">
        <v>591</v>
      </c>
      <c r="O201" s="111" t="s">
        <v>233</v>
      </c>
      <c r="P201" s="109" t="s">
        <v>234</v>
      </c>
      <c r="Q201" s="109" t="s">
        <v>235</v>
      </c>
      <c r="R201" s="108">
        <v>1</v>
      </c>
      <c r="S201" s="111" t="s">
        <v>139</v>
      </c>
      <c r="T201" s="108">
        <v>1010802</v>
      </c>
      <c r="U201" s="108">
        <v>790</v>
      </c>
      <c r="V201" s="108">
        <v>1056</v>
      </c>
      <c r="W201" s="108">
        <v>99</v>
      </c>
      <c r="X201" s="113">
        <v>2019</v>
      </c>
      <c r="Y201" s="113">
        <v>12</v>
      </c>
      <c r="Z201" s="113">
        <v>0</v>
      </c>
      <c r="AA201" s="114" t="s">
        <v>407</v>
      </c>
      <c r="AB201" s="108">
        <v>294</v>
      </c>
      <c r="AC201" s="109" t="s">
        <v>408</v>
      </c>
      <c r="AD201" s="152" t="s">
        <v>708</v>
      </c>
      <c r="AE201" s="152" t="s">
        <v>408</v>
      </c>
      <c r="AF201" s="153">
        <f t="shared" si="13"/>
        <v>-17</v>
      </c>
      <c r="AG201" s="154">
        <f t="shared" si="14"/>
        <v>327.96000000000004</v>
      </c>
      <c r="AH201" s="155">
        <f t="shared" si="15"/>
        <v>-5575.320000000001</v>
      </c>
      <c r="AI201" s="156"/>
    </row>
    <row r="202" spans="1:35" ht="24">
      <c r="A202" s="108">
        <v>2019</v>
      </c>
      <c r="B202" s="108">
        <v>167</v>
      </c>
      <c r="C202" s="109" t="s">
        <v>407</v>
      </c>
      <c r="D202" s="150" t="s">
        <v>758</v>
      </c>
      <c r="E202" s="109" t="s">
        <v>703</v>
      </c>
      <c r="F202" s="157" t="s">
        <v>759</v>
      </c>
      <c r="G202" s="112">
        <v>707.6</v>
      </c>
      <c r="H202" s="112">
        <v>0</v>
      </c>
      <c r="I202" s="143" t="s">
        <v>125</v>
      </c>
      <c r="J202" s="112">
        <f t="shared" si="12"/>
        <v>707.6</v>
      </c>
      <c r="K202" s="151" t="s">
        <v>760</v>
      </c>
      <c r="L202" s="108">
        <v>2019</v>
      </c>
      <c r="M202" s="108">
        <v>1232</v>
      </c>
      <c r="N202" s="109" t="s">
        <v>591</v>
      </c>
      <c r="O202" s="111" t="s">
        <v>222</v>
      </c>
      <c r="P202" s="109" t="s">
        <v>223</v>
      </c>
      <c r="Q202" s="109" t="s">
        <v>223</v>
      </c>
      <c r="R202" s="108">
        <v>8</v>
      </c>
      <c r="S202" s="111" t="s">
        <v>146</v>
      </c>
      <c r="T202" s="108">
        <v>1090502</v>
      </c>
      <c r="U202" s="108">
        <v>3540</v>
      </c>
      <c r="V202" s="108">
        <v>1737</v>
      </c>
      <c r="W202" s="108">
        <v>99</v>
      </c>
      <c r="X202" s="113">
        <v>2019</v>
      </c>
      <c r="Y202" s="113">
        <v>82</v>
      </c>
      <c r="Z202" s="113">
        <v>0</v>
      </c>
      <c r="AA202" s="114" t="s">
        <v>407</v>
      </c>
      <c r="AB202" s="108">
        <v>257</v>
      </c>
      <c r="AC202" s="109" t="s">
        <v>408</v>
      </c>
      <c r="AD202" s="152" t="s">
        <v>708</v>
      </c>
      <c r="AE202" s="152" t="s">
        <v>408</v>
      </c>
      <c r="AF202" s="153">
        <f t="shared" si="13"/>
        <v>-17</v>
      </c>
      <c r="AG202" s="154">
        <f t="shared" si="14"/>
        <v>707.6</v>
      </c>
      <c r="AH202" s="155">
        <f t="shared" si="15"/>
        <v>-12029.2</v>
      </c>
      <c r="AI202" s="156"/>
    </row>
    <row r="203" spans="1:35" ht="24">
      <c r="A203" s="108">
        <v>2019</v>
      </c>
      <c r="B203" s="108">
        <v>167</v>
      </c>
      <c r="C203" s="109" t="s">
        <v>407</v>
      </c>
      <c r="D203" s="150" t="s">
        <v>758</v>
      </c>
      <c r="E203" s="109" t="s">
        <v>703</v>
      </c>
      <c r="F203" s="157" t="s">
        <v>759</v>
      </c>
      <c r="G203" s="112">
        <v>1017.72</v>
      </c>
      <c r="H203" s="112">
        <v>311.12</v>
      </c>
      <c r="I203" s="143" t="s">
        <v>125</v>
      </c>
      <c r="J203" s="112">
        <f t="shared" si="12"/>
        <v>706.6</v>
      </c>
      <c r="K203" s="151" t="s">
        <v>607</v>
      </c>
      <c r="L203" s="108">
        <v>2019</v>
      </c>
      <c r="M203" s="108">
        <v>1232</v>
      </c>
      <c r="N203" s="109" t="s">
        <v>591</v>
      </c>
      <c r="O203" s="111" t="s">
        <v>222</v>
      </c>
      <c r="P203" s="109" t="s">
        <v>223</v>
      </c>
      <c r="Q203" s="109" t="s">
        <v>223</v>
      </c>
      <c r="R203" s="108">
        <v>9</v>
      </c>
      <c r="S203" s="111" t="s">
        <v>175</v>
      </c>
      <c r="T203" s="108">
        <v>1090503</v>
      </c>
      <c r="U203" s="108">
        <v>3550</v>
      </c>
      <c r="V203" s="108">
        <v>1738</v>
      </c>
      <c r="W203" s="108">
        <v>1</v>
      </c>
      <c r="X203" s="113">
        <v>2019</v>
      </c>
      <c r="Y203" s="113">
        <v>116</v>
      </c>
      <c r="Z203" s="113">
        <v>0</v>
      </c>
      <c r="AA203" s="114" t="s">
        <v>407</v>
      </c>
      <c r="AB203" s="108">
        <v>258</v>
      </c>
      <c r="AC203" s="109" t="s">
        <v>408</v>
      </c>
      <c r="AD203" s="152" t="s">
        <v>708</v>
      </c>
      <c r="AE203" s="152" t="s">
        <v>408</v>
      </c>
      <c r="AF203" s="153">
        <f t="shared" si="13"/>
        <v>-17</v>
      </c>
      <c r="AG203" s="154">
        <f t="shared" si="14"/>
        <v>706.6</v>
      </c>
      <c r="AH203" s="155">
        <f t="shared" si="15"/>
        <v>-12012.2</v>
      </c>
      <c r="AI203" s="156"/>
    </row>
    <row r="204" spans="1:35" ht="36">
      <c r="A204" s="108">
        <v>2019</v>
      </c>
      <c r="B204" s="108">
        <v>168</v>
      </c>
      <c r="C204" s="109" t="s">
        <v>407</v>
      </c>
      <c r="D204" s="150" t="s">
        <v>761</v>
      </c>
      <c r="E204" s="109" t="s">
        <v>567</v>
      </c>
      <c r="F204" s="157" t="s">
        <v>762</v>
      </c>
      <c r="G204" s="112">
        <v>871.78</v>
      </c>
      <c r="H204" s="112">
        <v>157.21</v>
      </c>
      <c r="I204" s="143" t="s">
        <v>125</v>
      </c>
      <c r="J204" s="112">
        <f t="shared" si="12"/>
        <v>714.5699999999999</v>
      </c>
      <c r="K204" s="151" t="s">
        <v>227</v>
      </c>
      <c r="L204" s="108">
        <v>2019</v>
      </c>
      <c r="M204" s="108">
        <v>1233</v>
      </c>
      <c r="N204" s="109" t="s">
        <v>591</v>
      </c>
      <c r="O204" s="111" t="s">
        <v>228</v>
      </c>
      <c r="P204" s="109" t="s">
        <v>229</v>
      </c>
      <c r="Q204" s="109" t="s">
        <v>230</v>
      </c>
      <c r="R204" s="108">
        <v>8</v>
      </c>
      <c r="S204" s="111" t="s">
        <v>146</v>
      </c>
      <c r="T204" s="108">
        <v>1080203</v>
      </c>
      <c r="U204" s="108">
        <v>2890</v>
      </c>
      <c r="V204" s="108">
        <v>1937</v>
      </c>
      <c r="W204" s="108">
        <v>99</v>
      </c>
      <c r="X204" s="113">
        <v>2019</v>
      </c>
      <c r="Y204" s="113">
        <v>85</v>
      </c>
      <c r="Z204" s="113">
        <v>0</v>
      </c>
      <c r="AA204" s="114" t="s">
        <v>407</v>
      </c>
      <c r="AB204" s="108">
        <v>278</v>
      </c>
      <c r="AC204" s="109" t="s">
        <v>408</v>
      </c>
      <c r="AD204" s="152" t="s">
        <v>708</v>
      </c>
      <c r="AE204" s="152" t="s">
        <v>408</v>
      </c>
      <c r="AF204" s="153">
        <f t="shared" si="13"/>
        <v>-17</v>
      </c>
      <c r="AG204" s="154">
        <f t="shared" si="14"/>
        <v>714.5699999999999</v>
      </c>
      <c r="AH204" s="155">
        <f t="shared" si="15"/>
        <v>-12147.689999999999</v>
      </c>
      <c r="AI204" s="156"/>
    </row>
    <row r="205" spans="1:35" ht="96">
      <c r="A205" s="108">
        <v>2019</v>
      </c>
      <c r="B205" s="108">
        <v>169</v>
      </c>
      <c r="C205" s="109" t="s">
        <v>407</v>
      </c>
      <c r="D205" s="150" t="s">
        <v>763</v>
      </c>
      <c r="E205" s="109" t="s">
        <v>504</v>
      </c>
      <c r="F205" s="157" t="s">
        <v>764</v>
      </c>
      <c r="G205" s="112">
        <v>21.72</v>
      </c>
      <c r="H205" s="112">
        <v>3.92</v>
      </c>
      <c r="I205" s="143" t="s">
        <v>125</v>
      </c>
      <c r="J205" s="112">
        <f t="shared" si="12"/>
        <v>17.799999999999997</v>
      </c>
      <c r="K205" s="151" t="s">
        <v>490</v>
      </c>
      <c r="L205" s="108">
        <v>2019</v>
      </c>
      <c r="M205" s="108">
        <v>1124</v>
      </c>
      <c r="N205" s="109" t="s">
        <v>541</v>
      </c>
      <c r="O205" s="111" t="s">
        <v>156</v>
      </c>
      <c r="P205" s="109" t="s">
        <v>157</v>
      </c>
      <c r="Q205" s="109" t="s">
        <v>157</v>
      </c>
      <c r="R205" s="108">
        <v>8</v>
      </c>
      <c r="S205" s="111" t="s">
        <v>146</v>
      </c>
      <c r="T205" s="108">
        <v>1080203</v>
      </c>
      <c r="U205" s="108">
        <v>2890</v>
      </c>
      <c r="V205" s="108">
        <v>1937</v>
      </c>
      <c r="W205" s="108">
        <v>99</v>
      </c>
      <c r="X205" s="113">
        <v>2019</v>
      </c>
      <c r="Y205" s="113">
        <v>132</v>
      </c>
      <c r="Z205" s="113">
        <v>0</v>
      </c>
      <c r="AA205" s="114" t="s">
        <v>407</v>
      </c>
      <c r="AB205" s="108">
        <v>252</v>
      </c>
      <c r="AC205" s="109" t="s">
        <v>408</v>
      </c>
      <c r="AD205" s="152" t="s">
        <v>689</v>
      </c>
      <c r="AE205" s="152" t="s">
        <v>408</v>
      </c>
      <c r="AF205" s="153">
        <f t="shared" si="13"/>
        <v>-10</v>
      </c>
      <c r="AG205" s="154">
        <f t="shared" si="14"/>
        <v>17.799999999999997</v>
      </c>
      <c r="AH205" s="155">
        <f t="shared" si="15"/>
        <v>-177.99999999999997</v>
      </c>
      <c r="AI205" s="156"/>
    </row>
    <row r="206" spans="1:35" ht="96">
      <c r="A206" s="108">
        <v>2019</v>
      </c>
      <c r="B206" s="108">
        <v>170</v>
      </c>
      <c r="C206" s="109" t="s">
        <v>407</v>
      </c>
      <c r="D206" s="150" t="s">
        <v>765</v>
      </c>
      <c r="E206" s="109" t="s">
        <v>504</v>
      </c>
      <c r="F206" s="157" t="s">
        <v>766</v>
      </c>
      <c r="G206" s="112">
        <v>22.94</v>
      </c>
      <c r="H206" s="112">
        <v>4.14</v>
      </c>
      <c r="I206" s="143" t="s">
        <v>125</v>
      </c>
      <c r="J206" s="112">
        <f t="shared" si="12"/>
        <v>18.8</v>
      </c>
      <c r="K206" s="151" t="s">
        <v>490</v>
      </c>
      <c r="L206" s="108">
        <v>2019</v>
      </c>
      <c r="M206" s="108">
        <v>1125</v>
      </c>
      <c r="N206" s="109" t="s">
        <v>541</v>
      </c>
      <c r="O206" s="111" t="s">
        <v>156</v>
      </c>
      <c r="P206" s="109" t="s">
        <v>157</v>
      </c>
      <c r="Q206" s="109" t="s">
        <v>157</v>
      </c>
      <c r="R206" s="108">
        <v>8</v>
      </c>
      <c r="S206" s="111" t="s">
        <v>146</v>
      </c>
      <c r="T206" s="108">
        <v>1080203</v>
      </c>
      <c r="U206" s="108">
        <v>2890</v>
      </c>
      <c r="V206" s="108">
        <v>1937</v>
      </c>
      <c r="W206" s="108">
        <v>99</v>
      </c>
      <c r="X206" s="113">
        <v>2019</v>
      </c>
      <c r="Y206" s="113">
        <v>132</v>
      </c>
      <c r="Z206" s="113">
        <v>0</v>
      </c>
      <c r="AA206" s="114" t="s">
        <v>407</v>
      </c>
      <c r="AB206" s="108">
        <v>252</v>
      </c>
      <c r="AC206" s="109" t="s">
        <v>408</v>
      </c>
      <c r="AD206" s="152" t="s">
        <v>689</v>
      </c>
      <c r="AE206" s="152" t="s">
        <v>408</v>
      </c>
      <c r="AF206" s="153">
        <f t="shared" si="13"/>
        <v>-10</v>
      </c>
      <c r="AG206" s="154">
        <f t="shared" si="14"/>
        <v>18.8</v>
      </c>
      <c r="AH206" s="155">
        <f t="shared" si="15"/>
        <v>-188</v>
      </c>
      <c r="AI206" s="156"/>
    </row>
    <row r="207" spans="1:35" ht="96">
      <c r="A207" s="108">
        <v>2019</v>
      </c>
      <c r="B207" s="108">
        <v>171</v>
      </c>
      <c r="C207" s="109" t="s">
        <v>407</v>
      </c>
      <c r="D207" s="150" t="s">
        <v>767</v>
      </c>
      <c r="E207" s="109" t="s">
        <v>504</v>
      </c>
      <c r="F207" s="157" t="s">
        <v>768</v>
      </c>
      <c r="G207" s="112">
        <v>12.9</v>
      </c>
      <c r="H207" s="112">
        <v>2.33</v>
      </c>
      <c r="I207" s="143" t="s">
        <v>125</v>
      </c>
      <c r="J207" s="112">
        <f t="shared" si="12"/>
        <v>10.57</v>
      </c>
      <c r="K207" s="151" t="s">
        <v>490</v>
      </c>
      <c r="L207" s="108">
        <v>2019</v>
      </c>
      <c r="M207" s="108">
        <v>1123</v>
      </c>
      <c r="N207" s="109" t="s">
        <v>541</v>
      </c>
      <c r="O207" s="111" t="s">
        <v>156</v>
      </c>
      <c r="P207" s="109" t="s">
        <v>157</v>
      </c>
      <c r="Q207" s="109" t="s">
        <v>157</v>
      </c>
      <c r="R207" s="108">
        <v>8</v>
      </c>
      <c r="S207" s="111" t="s">
        <v>146</v>
      </c>
      <c r="T207" s="108">
        <v>1080203</v>
      </c>
      <c r="U207" s="108">
        <v>2890</v>
      </c>
      <c r="V207" s="108">
        <v>1937</v>
      </c>
      <c r="W207" s="108">
        <v>99</v>
      </c>
      <c r="X207" s="113">
        <v>2019</v>
      </c>
      <c r="Y207" s="113">
        <v>132</v>
      </c>
      <c r="Z207" s="113">
        <v>0</v>
      </c>
      <c r="AA207" s="114" t="s">
        <v>407</v>
      </c>
      <c r="AB207" s="108">
        <v>252</v>
      </c>
      <c r="AC207" s="109" t="s">
        <v>408</v>
      </c>
      <c r="AD207" s="152" t="s">
        <v>689</v>
      </c>
      <c r="AE207" s="152" t="s">
        <v>408</v>
      </c>
      <c r="AF207" s="153">
        <f t="shared" si="13"/>
        <v>-10</v>
      </c>
      <c r="AG207" s="154">
        <f t="shared" si="14"/>
        <v>10.57</v>
      </c>
      <c r="AH207" s="155">
        <f t="shared" si="15"/>
        <v>-105.7</v>
      </c>
      <c r="AI207" s="156"/>
    </row>
    <row r="208" spans="1:35" ht="72">
      <c r="A208" s="108">
        <v>2019</v>
      </c>
      <c r="B208" s="108">
        <v>172</v>
      </c>
      <c r="C208" s="109" t="s">
        <v>407</v>
      </c>
      <c r="D208" s="150" t="s">
        <v>769</v>
      </c>
      <c r="E208" s="109" t="s">
        <v>541</v>
      </c>
      <c r="F208" s="157" t="s">
        <v>770</v>
      </c>
      <c r="G208" s="112">
        <v>285.81</v>
      </c>
      <c r="H208" s="112">
        <v>25.98</v>
      </c>
      <c r="I208" s="143" t="s">
        <v>125</v>
      </c>
      <c r="J208" s="112">
        <f t="shared" si="12"/>
        <v>259.83</v>
      </c>
      <c r="K208" s="151" t="s">
        <v>490</v>
      </c>
      <c r="L208" s="108">
        <v>2019</v>
      </c>
      <c r="M208" s="108">
        <v>1168</v>
      </c>
      <c r="N208" s="109" t="s">
        <v>554</v>
      </c>
      <c r="O208" s="111" t="s">
        <v>156</v>
      </c>
      <c r="P208" s="109" t="s">
        <v>157</v>
      </c>
      <c r="Q208" s="109" t="s">
        <v>157</v>
      </c>
      <c r="R208" s="108">
        <v>5</v>
      </c>
      <c r="S208" s="111" t="s">
        <v>167</v>
      </c>
      <c r="T208" s="108">
        <v>1040203</v>
      </c>
      <c r="U208" s="108">
        <v>1570</v>
      </c>
      <c r="V208" s="108">
        <v>1366</v>
      </c>
      <c r="W208" s="108">
        <v>2</v>
      </c>
      <c r="X208" s="113">
        <v>2019</v>
      </c>
      <c r="Y208" s="113">
        <v>128</v>
      </c>
      <c r="Z208" s="113">
        <v>0</v>
      </c>
      <c r="AA208" s="114" t="s">
        <v>407</v>
      </c>
      <c r="AB208" s="108">
        <v>248</v>
      </c>
      <c r="AC208" s="109" t="s">
        <v>408</v>
      </c>
      <c r="AD208" s="152" t="s">
        <v>752</v>
      </c>
      <c r="AE208" s="152" t="s">
        <v>408</v>
      </c>
      <c r="AF208" s="153">
        <f t="shared" si="13"/>
        <v>-12</v>
      </c>
      <c r="AG208" s="154">
        <f t="shared" si="14"/>
        <v>259.83</v>
      </c>
      <c r="AH208" s="155">
        <f t="shared" si="15"/>
        <v>-3117.96</v>
      </c>
      <c r="AI208" s="156"/>
    </row>
    <row r="209" spans="1:35" ht="84">
      <c r="A209" s="108">
        <v>2019</v>
      </c>
      <c r="B209" s="108">
        <v>173</v>
      </c>
      <c r="C209" s="109" t="s">
        <v>407</v>
      </c>
      <c r="D209" s="150" t="s">
        <v>771</v>
      </c>
      <c r="E209" s="109" t="s">
        <v>541</v>
      </c>
      <c r="F209" s="157" t="s">
        <v>772</v>
      </c>
      <c r="G209" s="112">
        <v>48.91</v>
      </c>
      <c r="H209" s="112">
        <v>8.82</v>
      </c>
      <c r="I209" s="143" t="s">
        <v>125</v>
      </c>
      <c r="J209" s="112">
        <f t="shared" si="12"/>
        <v>40.089999999999996</v>
      </c>
      <c r="K209" s="151" t="s">
        <v>490</v>
      </c>
      <c r="L209" s="108">
        <v>2019</v>
      </c>
      <c r="M209" s="108">
        <v>1180</v>
      </c>
      <c r="N209" s="109" t="s">
        <v>703</v>
      </c>
      <c r="O209" s="111" t="s">
        <v>156</v>
      </c>
      <c r="P209" s="109" t="s">
        <v>157</v>
      </c>
      <c r="Q209" s="109" t="s">
        <v>157</v>
      </c>
      <c r="R209" s="108">
        <v>8</v>
      </c>
      <c r="S209" s="111" t="s">
        <v>146</v>
      </c>
      <c r="T209" s="108">
        <v>1100503</v>
      </c>
      <c r="U209" s="108">
        <v>4210</v>
      </c>
      <c r="V209" s="108">
        <v>1656</v>
      </c>
      <c r="W209" s="108">
        <v>99</v>
      </c>
      <c r="X209" s="113">
        <v>2019</v>
      </c>
      <c r="Y209" s="113">
        <v>130</v>
      </c>
      <c r="Z209" s="113">
        <v>0</v>
      </c>
      <c r="AA209" s="114" t="s">
        <v>407</v>
      </c>
      <c r="AB209" s="108">
        <v>255</v>
      </c>
      <c r="AC209" s="109" t="s">
        <v>408</v>
      </c>
      <c r="AD209" s="152" t="s">
        <v>704</v>
      </c>
      <c r="AE209" s="152" t="s">
        <v>408</v>
      </c>
      <c r="AF209" s="153">
        <f t="shared" si="13"/>
        <v>-13</v>
      </c>
      <c r="AG209" s="154">
        <f t="shared" si="14"/>
        <v>40.089999999999996</v>
      </c>
      <c r="AH209" s="155">
        <f t="shared" si="15"/>
        <v>-521.17</v>
      </c>
      <c r="AI209" s="156"/>
    </row>
    <row r="210" spans="1:35" ht="96">
      <c r="A210" s="108">
        <v>2019</v>
      </c>
      <c r="B210" s="108">
        <v>174</v>
      </c>
      <c r="C210" s="109" t="s">
        <v>407</v>
      </c>
      <c r="D210" s="150" t="s">
        <v>773</v>
      </c>
      <c r="E210" s="109" t="s">
        <v>541</v>
      </c>
      <c r="F210" s="157" t="s">
        <v>774</v>
      </c>
      <c r="G210" s="112">
        <v>21.52</v>
      </c>
      <c r="H210" s="112">
        <v>3.88</v>
      </c>
      <c r="I210" s="143" t="s">
        <v>125</v>
      </c>
      <c r="J210" s="112">
        <f t="shared" si="12"/>
        <v>17.64</v>
      </c>
      <c r="K210" s="151" t="s">
        <v>490</v>
      </c>
      <c r="L210" s="108">
        <v>2019</v>
      </c>
      <c r="M210" s="108">
        <v>1163</v>
      </c>
      <c r="N210" s="109" t="s">
        <v>554</v>
      </c>
      <c r="O210" s="111" t="s">
        <v>156</v>
      </c>
      <c r="P210" s="109" t="s">
        <v>157</v>
      </c>
      <c r="Q210" s="109" t="s">
        <v>157</v>
      </c>
      <c r="R210" s="108">
        <v>8</v>
      </c>
      <c r="S210" s="111" t="s">
        <v>146</v>
      </c>
      <c r="T210" s="108">
        <v>1080203</v>
      </c>
      <c r="U210" s="108">
        <v>2890</v>
      </c>
      <c r="V210" s="108">
        <v>1937</v>
      </c>
      <c r="W210" s="108">
        <v>99</v>
      </c>
      <c r="X210" s="113">
        <v>2019</v>
      </c>
      <c r="Y210" s="113">
        <v>132</v>
      </c>
      <c r="Z210" s="113">
        <v>0</v>
      </c>
      <c r="AA210" s="114" t="s">
        <v>407</v>
      </c>
      <c r="AB210" s="108">
        <v>252</v>
      </c>
      <c r="AC210" s="109" t="s">
        <v>408</v>
      </c>
      <c r="AD210" s="152" t="s">
        <v>752</v>
      </c>
      <c r="AE210" s="152" t="s">
        <v>408</v>
      </c>
      <c r="AF210" s="153">
        <f t="shared" si="13"/>
        <v>-12</v>
      </c>
      <c r="AG210" s="154">
        <f t="shared" si="14"/>
        <v>17.64</v>
      </c>
      <c r="AH210" s="155">
        <f t="shared" si="15"/>
        <v>-211.68</v>
      </c>
      <c r="AI210" s="156"/>
    </row>
    <row r="211" spans="1:35" ht="84">
      <c r="A211" s="108">
        <v>2019</v>
      </c>
      <c r="B211" s="108">
        <v>175</v>
      </c>
      <c r="C211" s="109" t="s">
        <v>407</v>
      </c>
      <c r="D211" s="150" t="s">
        <v>775</v>
      </c>
      <c r="E211" s="109" t="s">
        <v>541</v>
      </c>
      <c r="F211" s="157" t="s">
        <v>776</v>
      </c>
      <c r="G211" s="112">
        <v>224.92</v>
      </c>
      <c r="H211" s="112">
        <v>20.45</v>
      </c>
      <c r="I211" s="143" t="s">
        <v>125</v>
      </c>
      <c r="J211" s="112">
        <f t="shared" si="12"/>
        <v>204.47</v>
      </c>
      <c r="K211" s="151" t="s">
        <v>490</v>
      </c>
      <c r="L211" s="108">
        <v>2019</v>
      </c>
      <c r="M211" s="108">
        <v>1160</v>
      </c>
      <c r="N211" s="109" t="s">
        <v>554</v>
      </c>
      <c r="O211" s="111" t="s">
        <v>156</v>
      </c>
      <c r="P211" s="109" t="s">
        <v>157</v>
      </c>
      <c r="Q211" s="109" t="s">
        <v>157</v>
      </c>
      <c r="R211" s="108">
        <v>5</v>
      </c>
      <c r="S211" s="111" t="s">
        <v>167</v>
      </c>
      <c r="T211" s="108">
        <v>1040103</v>
      </c>
      <c r="U211" s="108">
        <v>1460</v>
      </c>
      <c r="V211" s="108">
        <v>1346</v>
      </c>
      <c r="W211" s="108">
        <v>2</v>
      </c>
      <c r="X211" s="113">
        <v>2019</v>
      </c>
      <c r="Y211" s="113">
        <v>127</v>
      </c>
      <c r="Z211" s="113">
        <v>0</v>
      </c>
      <c r="AA211" s="114" t="s">
        <v>407</v>
      </c>
      <c r="AB211" s="108">
        <v>247</v>
      </c>
      <c r="AC211" s="109" t="s">
        <v>408</v>
      </c>
      <c r="AD211" s="152" t="s">
        <v>752</v>
      </c>
      <c r="AE211" s="152" t="s">
        <v>408</v>
      </c>
      <c r="AF211" s="153">
        <f t="shared" si="13"/>
        <v>-12</v>
      </c>
      <c r="AG211" s="154">
        <f t="shared" si="14"/>
        <v>204.47</v>
      </c>
      <c r="AH211" s="155">
        <f t="shared" si="15"/>
        <v>-2453.64</v>
      </c>
      <c r="AI211" s="156"/>
    </row>
    <row r="212" spans="1:35" ht="72">
      <c r="A212" s="108">
        <v>2019</v>
      </c>
      <c r="B212" s="108">
        <v>176</v>
      </c>
      <c r="C212" s="109" t="s">
        <v>407</v>
      </c>
      <c r="D212" s="150" t="s">
        <v>777</v>
      </c>
      <c r="E212" s="109" t="s">
        <v>541</v>
      </c>
      <c r="F212" s="157" t="s">
        <v>778</v>
      </c>
      <c r="G212" s="112">
        <v>51.39</v>
      </c>
      <c r="H212" s="112">
        <v>9.27</v>
      </c>
      <c r="I212" s="143" t="s">
        <v>125</v>
      </c>
      <c r="J212" s="112">
        <f t="shared" si="12"/>
        <v>42.120000000000005</v>
      </c>
      <c r="K212" s="151" t="s">
        <v>490</v>
      </c>
      <c r="L212" s="108">
        <v>2019</v>
      </c>
      <c r="M212" s="108">
        <v>1175</v>
      </c>
      <c r="N212" s="109" t="s">
        <v>554</v>
      </c>
      <c r="O212" s="111" t="s">
        <v>156</v>
      </c>
      <c r="P212" s="109" t="s">
        <v>157</v>
      </c>
      <c r="Q212" s="109" t="s">
        <v>157</v>
      </c>
      <c r="R212" s="108">
        <v>9</v>
      </c>
      <c r="S212" s="111" t="s">
        <v>175</v>
      </c>
      <c r="T212" s="108">
        <v>1050103</v>
      </c>
      <c r="U212" s="108">
        <v>2010</v>
      </c>
      <c r="V212" s="108">
        <v>1476</v>
      </c>
      <c r="W212" s="108">
        <v>3</v>
      </c>
      <c r="X212" s="113">
        <v>2019</v>
      </c>
      <c r="Y212" s="113">
        <v>131</v>
      </c>
      <c r="Z212" s="113">
        <v>0</v>
      </c>
      <c r="AA212" s="114" t="s">
        <v>407</v>
      </c>
      <c r="AB212" s="108">
        <v>249</v>
      </c>
      <c r="AC212" s="109" t="s">
        <v>408</v>
      </c>
      <c r="AD212" s="152" t="s">
        <v>752</v>
      </c>
      <c r="AE212" s="152" t="s">
        <v>408</v>
      </c>
      <c r="AF212" s="153">
        <f t="shared" si="13"/>
        <v>-12</v>
      </c>
      <c r="AG212" s="154">
        <f t="shared" si="14"/>
        <v>42.120000000000005</v>
      </c>
      <c r="AH212" s="155">
        <f t="shared" si="15"/>
        <v>-505.44000000000005</v>
      </c>
      <c r="AI212" s="156"/>
    </row>
    <row r="213" spans="1:35" ht="84">
      <c r="A213" s="108">
        <v>2019</v>
      </c>
      <c r="B213" s="108">
        <v>177</v>
      </c>
      <c r="C213" s="109" t="s">
        <v>407</v>
      </c>
      <c r="D213" s="150" t="s">
        <v>779</v>
      </c>
      <c r="E213" s="109" t="s">
        <v>541</v>
      </c>
      <c r="F213" s="157" t="s">
        <v>780</v>
      </c>
      <c r="G213" s="112">
        <v>396.61</v>
      </c>
      <c r="H213" s="112">
        <v>71.52</v>
      </c>
      <c r="I213" s="143" t="s">
        <v>125</v>
      </c>
      <c r="J213" s="112">
        <f t="shared" si="12"/>
        <v>325.09000000000003</v>
      </c>
      <c r="K213" s="151" t="s">
        <v>490</v>
      </c>
      <c r="L213" s="108">
        <v>2019</v>
      </c>
      <c r="M213" s="108">
        <v>1178</v>
      </c>
      <c r="N213" s="109" t="s">
        <v>554</v>
      </c>
      <c r="O213" s="111" t="s">
        <v>156</v>
      </c>
      <c r="P213" s="109" t="s">
        <v>157</v>
      </c>
      <c r="Q213" s="109" t="s">
        <v>157</v>
      </c>
      <c r="R213" s="108">
        <v>1</v>
      </c>
      <c r="S213" s="111" t="s">
        <v>139</v>
      </c>
      <c r="T213" s="108">
        <v>1010803</v>
      </c>
      <c r="U213" s="108">
        <v>800</v>
      </c>
      <c r="V213" s="108">
        <v>1043</v>
      </c>
      <c r="W213" s="108">
        <v>6</v>
      </c>
      <c r="X213" s="113">
        <v>2019</v>
      </c>
      <c r="Y213" s="113">
        <v>126</v>
      </c>
      <c r="Z213" s="113">
        <v>0</v>
      </c>
      <c r="AA213" s="114" t="s">
        <v>407</v>
      </c>
      <c r="AB213" s="108">
        <v>246</v>
      </c>
      <c r="AC213" s="109" t="s">
        <v>408</v>
      </c>
      <c r="AD213" s="152" t="s">
        <v>752</v>
      </c>
      <c r="AE213" s="152" t="s">
        <v>408</v>
      </c>
      <c r="AF213" s="153">
        <f t="shared" si="13"/>
        <v>-12</v>
      </c>
      <c r="AG213" s="154">
        <f t="shared" si="14"/>
        <v>325.09000000000003</v>
      </c>
      <c r="AH213" s="155">
        <f t="shared" si="15"/>
        <v>-3901.0800000000004</v>
      </c>
      <c r="AI213" s="156"/>
    </row>
    <row r="214" spans="1:35" ht="84">
      <c r="A214" s="108">
        <v>2019</v>
      </c>
      <c r="B214" s="108">
        <v>178</v>
      </c>
      <c r="C214" s="109" t="s">
        <v>407</v>
      </c>
      <c r="D214" s="150" t="s">
        <v>781</v>
      </c>
      <c r="E214" s="109" t="s">
        <v>541</v>
      </c>
      <c r="F214" s="157" t="s">
        <v>782</v>
      </c>
      <c r="G214" s="112">
        <v>292.29</v>
      </c>
      <c r="H214" s="112">
        <v>52.71</v>
      </c>
      <c r="I214" s="143" t="s">
        <v>125</v>
      </c>
      <c r="J214" s="112">
        <f t="shared" si="12"/>
        <v>239.58</v>
      </c>
      <c r="K214" s="151" t="s">
        <v>490</v>
      </c>
      <c r="L214" s="108">
        <v>2019</v>
      </c>
      <c r="M214" s="108">
        <v>1176</v>
      </c>
      <c r="N214" s="109" t="s">
        <v>554</v>
      </c>
      <c r="O214" s="111" t="s">
        <v>156</v>
      </c>
      <c r="P214" s="109" t="s">
        <v>157</v>
      </c>
      <c r="Q214" s="109" t="s">
        <v>157</v>
      </c>
      <c r="R214" s="108">
        <v>9</v>
      </c>
      <c r="S214" s="111" t="s">
        <v>175</v>
      </c>
      <c r="T214" s="108">
        <v>1060203</v>
      </c>
      <c r="U214" s="108">
        <v>2340</v>
      </c>
      <c r="V214" s="108">
        <v>1830</v>
      </c>
      <c r="W214" s="108">
        <v>2</v>
      </c>
      <c r="X214" s="113">
        <v>2019</v>
      </c>
      <c r="Y214" s="113">
        <v>129</v>
      </c>
      <c r="Z214" s="113">
        <v>0</v>
      </c>
      <c r="AA214" s="114" t="s">
        <v>407</v>
      </c>
      <c r="AB214" s="108">
        <v>250</v>
      </c>
      <c r="AC214" s="109" t="s">
        <v>408</v>
      </c>
      <c r="AD214" s="152" t="s">
        <v>752</v>
      </c>
      <c r="AE214" s="152" t="s">
        <v>408</v>
      </c>
      <c r="AF214" s="153">
        <f t="shared" si="13"/>
        <v>-12</v>
      </c>
      <c r="AG214" s="154">
        <f t="shared" si="14"/>
        <v>239.58</v>
      </c>
      <c r="AH214" s="155">
        <f t="shared" si="15"/>
        <v>-2874.96</v>
      </c>
      <c r="AI214" s="156"/>
    </row>
    <row r="215" spans="1:35" ht="96">
      <c r="A215" s="108">
        <v>2019</v>
      </c>
      <c r="B215" s="108">
        <v>179</v>
      </c>
      <c r="C215" s="109" t="s">
        <v>407</v>
      </c>
      <c r="D215" s="150" t="s">
        <v>783</v>
      </c>
      <c r="E215" s="109" t="s">
        <v>541</v>
      </c>
      <c r="F215" s="157" t="s">
        <v>784</v>
      </c>
      <c r="G215" s="112">
        <v>32.9</v>
      </c>
      <c r="H215" s="112">
        <v>5.93</v>
      </c>
      <c r="I215" s="143" t="s">
        <v>125</v>
      </c>
      <c r="J215" s="112">
        <f t="shared" si="12"/>
        <v>26.97</v>
      </c>
      <c r="K215" s="151" t="s">
        <v>490</v>
      </c>
      <c r="L215" s="108">
        <v>2019</v>
      </c>
      <c r="M215" s="108">
        <v>1161</v>
      </c>
      <c r="N215" s="109" t="s">
        <v>554</v>
      </c>
      <c r="O215" s="111" t="s">
        <v>156</v>
      </c>
      <c r="P215" s="109" t="s">
        <v>157</v>
      </c>
      <c r="Q215" s="109" t="s">
        <v>157</v>
      </c>
      <c r="R215" s="108">
        <v>8</v>
      </c>
      <c r="S215" s="111" t="s">
        <v>146</v>
      </c>
      <c r="T215" s="108">
        <v>1080203</v>
      </c>
      <c r="U215" s="108">
        <v>2890</v>
      </c>
      <c r="V215" s="108">
        <v>1937</v>
      </c>
      <c r="W215" s="108">
        <v>99</v>
      </c>
      <c r="X215" s="113">
        <v>2019</v>
      </c>
      <c r="Y215" s="113">
        <v>133</v>
      </c>
      <c r="Z215" s="113">
        <v>0</v>
      </c>
      <c r="AA215" s="114" t="s">
        <v>407</v>
      </c>
      <c r="AB215" s="108">
        <v>253</v>
      </c>
      <c r="AC215" s="109" t="s">
        <v>408</v>
      </c>
      <c r="AD215" s="152" t="s">
        <v>752</v>
      </c>
      <c r="AE215" s="152" t="s">
        <v>408</v>
      </c>
      <c r="AF215" s="153">
        <f t="shared" si="13"/>
        <v>-12</v>
      </c>
      <c r="AG215" s="154">
        <f t="shared" si="14"/>
        <v>26.97</v>
      </c>
      <c r="AH215" s="155">
        <f t="shared" si="15"/>
        <v>-323.64</v>
      </c>
      <c r="AI215" s="156"/>
    </row>
    <row r="216" spans="1:35" ht="96">
      <c r="A216" s="108">
        <v>2019</v>
      </c>
      <c r="B216" s="108">
        <v>180</v>
      </c>
      <c r="C216" s="109" t="s">
        <v>407</v>
      </c>
      <c r="D216" s="150" t="s">
        <v>785</v>
      </c>
      <c r="E216" s="109" t="s">
        <v>541</v>
      </c>
      <c r="F216" s="157" t="s">
        <v>786</v>
      </c>
      <c r="G216" s="112">
        <v>13.94</v>
      </c>
      <c r="H216" s="112">
        <v>2.51</v>
      </c>
      <c r="I216" s="143" t="s">
        <v>125</v>
      </c>
      <c r="J216" s="112">
        <f t="shared" si="12"/>
        <v>11.43</v>
      </c>
      <c r="K216" s="151" t="s">
        <v>490</v>
      </c>
      <c r="L216" s="108">
        <v>2019</v>
      </c>
      <c r="M216" s="108">
        <v>1162</v>
      </c>
      <c r="N216" s="109" t="s">
        <v>554</v>
      </c>
      <c r="O216" s="111" t="s">
        <v>156</v>
      </c>
      <c r="P216" s="109" t="s">
        <v>157</v>
      </c>
      <c r="Q216" s="109" t="s">
        <v>157</v>
      </c>
      <c r="R216" s="108">
        <v>8</v>
      </c>
      <c r="S216" s="111" t="s">
        <v>146</v>
      </c>
      <c r="T216" s="108">
        <v>1080203</v>
      </c>
      <c r="U216" s="108">
        <v>2890</v>
      </c>
      <c r="V216" s="108">
        <v>1937</v>
      </c>
      <c r="W216" s="108">
        <v>99</v>
      </c>
      <c r="X216" s="113">
        <v>2019</v>
      </c>
      <c r="Y216" s="113">
        <v>133</v>
      </c>
      <c r="Z216" s="113">
        <v>0</v>
      </c>
      <c r="AA216" s="114" t="s">
        <v>407</v>
      </c>
      <c r="AB216" s="108">
        <v>253</v>
      </c>
      <c r="AC216" s="109" t="s">
        <v>408</v>
      </c>
      <c r="AD216" s="152" t="s">
        <v>752</v>
      </c>
      <c r="AE216" s="152" t="s">
        <v>408</v>
      </c>
      <c r="AF216" s="153">
        <f t="shared" si="13"/>
        <v>-12</v>
      </c>
      <c r="AG216" s="154">
        <f t="shared" si="14"/>
        <v>11.43</v>
      </c>
      <c r="AH216" s="155">
        <f t="shared" si="15"/>
        <v>-137.16</v>
      </c>
      <c r="AI216" s="156"/>
    </row>
    <row r="217" spans="1:35" ht="96">
      <c r="A217" s="108">
        <v>2019</v>
      </c>
      <c r="B217" s="108">
        <v>181</v>
      </c>
      <c r="C217" s="109" t="s">
        <v>407</v>
      </c>
      <c r="D217" s="150" t="s">
        <v>787</v>
      </c>
      <c r="E217" s="109" t="s">
        <v>541</v>
      </c>
      <c r="F217" s="157" t="s">
        <v>788</v>
      </c>
      <c r="G217" s="112">
        <v>18.81</v>
      </c>
      <c r="H217" s="112">
        <v>3.39</v>
      </c>
      <c r="I217" s="143" t="s">
        <v>125</v>
      </c>
      <c r="J217" s="112">
        <f t="shared" si="12"/>
        <v>15.419999999999998</v>
      </c>
      <c r="K217" s="151" t="s">
        <v>490</v>
      </c>
      <c r="L217" s="108">
        <v>2019</v>
      </c>
      <c r="M217" s="108">
        <v>1165</v>
      </c>
      <c r="N217" s="109" t="s">
        <v>554</v>
      </c>
      <c r="O217" s="111" t="s">
        <v>156</v>
      </c>
      <c r="P217" s="109" t="s">
        <v>157</v>
      </c>
      <c r="Q217" s="109" t="s">
        <v>157</v>
      </c>
      <c r="R217" s="108">
        <v>8</v>
      </c>
      <c r="S217" s="111" t="s">
        <v>146</v>
      </c>
      <c r="T217" s="108">
        <v>1080203</v>
      </c>
      <c r="U217" s="108">
        <v>2890</v>
      </c>
      <c r="V217" s="108">
        <v>1937</v>
      </c>
      <c r="W217" s="108">
        <v>99</v>
      </c>
      <c r="X217" s="113">
        <v>2019</v>
      </c>
      <c r="Y217" s="113">
        <v>133</v>
      </c>
      <c r="Z217" s="113">
        <v>0</v>
      </c>
      <c r="AA217" s="114" t="s">
        <v>407</v>
      </c>
      <c r="AB217" s="108">
        <v>253</v>
      </c>
      <c r="AC217" s="109" t="s">
        <v>408</v>
      </c>
      <c r="AD217" s="152" t="s">
        <v>752</v>
      </c>
      <c r="AE217" s="152" t="s">
        <v>408</v>
      </c>
      <c r="AF217" s="153">
        <f t="shared" si="13"/>
        <v>-12</v>
      </c>
      <c r="AG217" s="154">
        <f t="shared" si="14"/>
        <v>15.419999999999998</v>
      </c>
      <c r="AH217" s="155">
        <f t="shared" si="15"/>
        <v>-185.03999999999996</v>
      </c>
      <c r="AI217" s="156"/>
    </row>
    <row r="218" spans="1:35" ht="96">
      <c r="A218" s="108">
        <v>2019</v>
      </c>
      <c r="B218" s="108">
        <v>182</v>
      </c>
      <c r="C218" s="109" t="s">
        <v>407</v>
      </c>
      <c r="D218" s="150" t="s">
        <v>789</v>
      </c>
      <c r="E218" s="109" t="s">
        <v>541</v>
      </c>
      <c r="F218" s="157" t="s">
        <v>790</v>
      </c>
      <c r="G218" s="112">
        <v>70.61</v>
      </c>
      <c r="H218" s="112">
        <v>12.73</v>
      </c>
      <c r="I218" s="143" t="s">
        <v>125</v>
      </c>
      <c r="J218" s="112">
        <f t="shared" si="12"/>
        <v>57.879999999999995</v>
      </c>
      <c r="K218" s="151" t="s">
        <v>490</v>
      </c>
      <c r="L218" s="108">
        <v>2019</v>
      </c>
      <c r="M218" s="108">
        <v>1164</v>
      </c>
      <c r="N218" s="109" t="s">
        <v>554</v>
      </c>
      <c r="O218" s="111" t="s">
        <v>156</v>
      </c>
      <c r="P218" s="109" t="s">
        <v>157</v>
      </c>
      <c r="Q218" s="109" t="s">
        <v>157</v>
      </c>
      <c r="R218" s="108">
        <v>8</v>
      </c>
      <c r="S218" s="111" t="s">
        <v>146</v>
      </c>
      <c r="T218" s="108">
        <v>1080203</v>
      </c>
      <c r="U218" s="108">
        <v>2890</v>
      </c>
      <c r="V218" s="108">
        <v>1937</v>
      </c>
      <c r="W218" s="108">
        <v>99</v>
      </c>
      <c r="X218" s="113">
        <v>2019</v>
      </c>
      <c r="Y218" s="113">
        <v>133</v>
      </c>
      <c r="Z218" s="113">
        <v>0</v>
      </c>
      <c r="AA218" s="114" t="s">
        <v>407</v>
      </c>
      <c r="AB218" s="108">
        <v>253</v>
      </c>
      <c r="AC218" s="109" t="s">
        <v>408</v>
      </c>
      <c r="AD218" s="152" t="s">
        <v>752</v>
      </c>
      <c r="AE218" s="152" t="s">
        <v>408</v>
      </c>
      <c r="AF218" s="153">
        <f t="shared" si="13"/>
        <v>-12</v>
      </c>
      <c r="AG218" s="154">
        <f t="shared" si="14"/>
        <v>57.879999999999995</v>
      </c>
      <c r="AH218" s="155">
        <f t="shared" si="15"/>
        <v>-694.56</v>
      </c>
      <c r="AI218" s="156"/>
    </row>
    <row r="219" spans="1:35" ht="96">
      <c r="A219" s="108">
        <v>2019</v>
      </c>
      <c r="B219" s="108">
        <v>183</v>
      </c>
      <c r="C219" s="109" t="s">
        <v>407</v>
      </c>
      <c r="D219" s="150" t="s">
        <v>791</v>
      </c>
      <c r="E219" s="109" t="s">
        <v>541</v>
      </c>
      <c r="F219" s="157" t="s">
        <v>792</v>
      </c>
      <c r="G219" s="112">
        <v>92.39</v>
      </c>
      <c r="H219" s="112">
        <v>16.66</v>
      </c>
      <c r="I219" s="143" t="s">
        <v>125</v>
      </c>
      <c r="J219" s="112">
        <f t="shared" si="12"/>
        <v>75.73</v>
      </c>
      <c r="K219" s="151" t="s">
        <v>490</v>
      </c>
      <c r="L219" s="108">
        <v>2019</v>
      </c>
      <c r="M219" s="108">
        <v>1167</v>
      </c>
      <c r="N219" s="109" t="s">
        <v>554</v>
      </c>
      <c r="O219" s="111" t="s">
        <v>156</v>
      </c>
      <c r="P219" s="109" t="s">
        <v>157</v>
      </c>
      <c r="Q219" s="109" t="s">
        <v>157</v>
      </c>
      <c r="R219" s="108">
        <v>8</v>
      </c>
      <c r="S219" s="111" t="s">
        <v>146</v>
      </c>
      <c r="T219" s="108">
        <v>1080203</v>
      </c>
      <c r="U219" s="108">
        <v>2890</v>
      </c>
      <c r="V219" s="108">
        <v>1937</v>
      </c>
      <c r="W219" s="108">
        <v>99</v>
      </c>
      <c r="X219" s="113">
        <v>2019</v>
      </c>
      <c r="Y219" s="113">
        <v>133</v>
      </c>
      <c r="Z219" s="113">
        <v>0</v>
      </c>
      <c r="AA219" s="114" t="s">
        <v>407</v>
      </c>
      <c r="AB219" s="108">
        <v>253</v>
      </c>
      <c r="AC219" s="109" t="s">
        <v>408</v>
      </c>
      <c r="AD219" s="152" t="s">
        <v>752</v>
      </c>
      <c r="AE219" s="152" t="s">
        <v>408</v>
      </c>
      <c r="AF219" s="153">
        <f t="shared" si="13"/>
        <v>-12</v>
      </c>
      <c r="AG219" s="154">
        <f t="shared" si="14"/>
        <v>75.73</v>
      </c>
      <c r="AH219" s="155">
        <f t="shared" si="15"/>
        <v>-908.76</v>
      </c>
      <c r="AI219" s="156"/>
    </row>
    <row r="220" spans="1:35" ht="108">
      <c r="A220" s="108">
        <v>2019</v>
      </c>
      <c r="B220" s="108">
        <v>184</v>
      </c>
      <c r="C220" s="109" t="s">
        <v>407</v>
      </c>
      <c r="D220" s="150" t="s">
        <v>793</v>
      </c>
      <c r="E220" s="109" t="s">
        <v>541</v>
      </c>
      <c r="F220" s="157" t="s">
        <v>794</v>
      </c>
      <c r="G220" s="112">
        <v>2175.54</v>
      </c>
      <c r="H220" s="112">
        <v>392.31</v>
      </c>
      <c r="I220" s="143" t="s">
        <v>125</v>
      </c>
      <c r="J220" s="112">
        <f t="shared" si="12"/>
        <v>1783.23</v>
      </c>
      <c r="K220" s="151" t="s">
        <v>490</v>
      </c>
      <c r="L220" s="108">
        <v>2019</v>
      </c>
      <c r="M220" s="108">
        <v>1159</v>
      </c>
      <c r="N220" s="109" t="s">
        <v>554</v>
      </c>
      <c r="O220" s="111" t="s">
        <v>156</v>
      </c>
      <c r="P220" s="109" t="s">
        <v>157</v>
      </c>
      <c r="Q220" s="109" t="s">
        <v>157</v>
      </c>
      <c r="R220" s="108">
        <v>8</v>
      </c>
      <c r="S220" s="111" t="s">
        <v>146</v>
      </c>
      <c r="T220" s="108">
        <v>1080203</v>
      </c>
      <c r="U220" s="108">
        <v>2890</v>
      </c>
      <c r="V220" s="108">
        <v>1937</v>
      </c>
      <c r="W220" s="108">
        <v>99</v>
      </c>
      <c r="X220" s="113">
        <v>2019</v>
      </c>
      <c r="Y220" s="113">
        <v>133</v>
      </c>
      <c r="Z220" s="113">
        <v>0</v>
      </c>
      <c r="AA220" s="114" t="s">
        <v>407</v>
      </c>
      <c r="AB220" s="108">
        <v>253</v>
      </c>
      <c r="AC220" s="109" t="s">
        <v>408</v>
      </c>
      <c r="AD220" s="152" t="s">
        <v>752</v>
      </c>
      <c r="AE220" s="152" t="s">
        <v>408</v>
      </c>
      <c r="AF220" s="153">
        <f t="shared" si="13"/>
        <v>-12</v>
      </c>
      <c r="AG220" s="154">
        <f t="shared" si="14"/>
        <v>1783.23</v>
      </c>
      <c r="AH220" s="155">
        <f t="shared" si="15"/>
        <v>-21398.760000000002</v>
      </c>
      <c r="AI220" s="156"/>
    </row>
    <row r="221" spans="1:35" ht="96">
      <c r="A221" s="108">
        <v>2019</v>
      </c>
      <c r="B221" s="108">
        <v>185</v>
      </c>
      <c r="C221" s="109" t="s">
        <v>407</v>
      </c>
      <c r="D221" s="150" t="s">
        <v>795</v>
      </c>
      <c r="E221" s="109" t="s">
        <v>541</v>
      </c>
      <c r="F221" s="157" t="s">
        <v>796</v>
      </c>
      <c r="G221" s="112">
        <v>126.37</v>
      </c>
      <c r="H221" s="112">
        <v>22.79</v>
      </c>
      <c r="I221" s="143" t="s">
        <v>125</v>
      </c>
      <c r="J221" s="112">
        <f t="shared" si="12"/>
        <v>103.58000000000001</v>
      </c>
      <c r="K221" s="151" t="s">
        <v>490</v>
      </c>
      <c r="L221" s="108">
        <v>2019</v>
      </c>
      <c r="M221" s="108">
        <v>1166</v>
      </c>
      <c r="N221" s="109" t="s">
        <v>554</v>
      </c>
      <c r="O221" s="111" t="s">
        <v>156</v>
      </c>
      <c r="P221" s="109" t="s">
        <v>157</v>
      </c>
      <c r="Q221" s="109" t="s">
        <v>157</v>
      </c>
      <c r="R221" s="108">
        <v>8</v>
      </c>
      <c r="S221" s="111" t="s">
        <v>146</v>
      </c>
      <c r="T221" s="108">
        <v>1080203</v>
      </c>
      <c r="U221" s="108">
        <v>2890</v>
      </c>
      <c r="V221" s="108">
        <v>1937</v>
      </c>
      <c r="W221" s="108">
        <v>99</v>
      </c>
      <c r="X221" s="113">
        <v>2019</v>
      </c>
      <c r="Y221" s="113">
        <v>133</v>
      </c>
      <c r="Z221" s="113">
        <v>0</v>
      </c>
      <c r="AA221" s="114" t="s">
        <v>407</v>
      </c>
      <c r="AB221" s="108">
        <v>253</v>
      </c>
      <c r="AC221" s="109" t="s">
        <v>408</v>
      </c>
      <c r="AD221" s="152" t="s">
        <v>752</v>
      </c>
      <c r="AE221" s="152" t="s">
        <v>408</v>
      </c>
      <c r="AF221" s="153">
        <f t="shared" si="13"/>
        <v>-12</v>
      </c>
      <c r="AG221" s="154">
        <f t="shared" si="14"/>
        <v>103.58000000000001</v>
      </c>
      <c r="AH221" s="155">
        <f t="shared" si="15"/>
        <v>-1242.96</v>
      </c>
      <c r="AI221" s="156"/>
    </row>
    <row r="222" spans="1:35" ht="60">
      <c r="A222" s="108">
        <v>2019</v>
      </c>
      <c r="B222" s="108">
        <v>186</v>
      </c>
      <c r="C222" s="109" t="s">
        <v>407</v>
      </c>
      <c r="D222" s="150" t="s">
        <v>797</v>
      </c>
      <c r="E222" s="109" t="s">
        <v>655</v>
      </c>
      <c r="F222" s="157" t="s">
        <v>798</v>
      </c>
      <c r="G222" s="112">
        <v>3333.04</v>
      </c>
      <c r="H222" s="112">
        <v>601.04</v>
      </c>
      <c r="I222" s="143" t="s">
        <v>125</v>
      </c>
      <c r="J222" s="112">
        <f t="shared" si="12"/>
        <v>2732</v>
      </c>
      <c r="K222" s="151" t="s">
        <v>799</v>
      </c>
      <c r="L222" s="108">
        <v>2019</v>
      </c>
      <c r="M222" s="108">
        <v>1342</v>
      </c>
      <c r="N222" s="109" t="s">
        <v>659</v>
      </c>
      <c r="O222" s="111" t="s">
        <v>800</v>
      </c>
      <c r="P222" s="109" t="s">
        <v>801</v>
      </c>
      <c r="Q222" s="109" t="s">
        <v>126</v>
      </c>
      <c r="R222" s="108" t="s">
        <v>356</v>
      </c>
      <c r="S222" s="111" t="s">
        <v>356</v>
      </c>
      <c r="T222" s="108">
        <v>2010705</v>
      </c>
      <c r="U222" s="108">
        <v>6370</v>
      </c>
      <c r="V222" s="108">
        <v>6370</v>
      </c>
      <c r="W222" s="108">
        <v>99</v>
      </c>
      <c r="X222" s="113">
        <v>2019</v>
      </c>
      <c r="Y222" s="113">
        <v>152</v>
      </c>
      <c r="Z222" s="113">
        <v>0</v>
      </c>
      <c r="AA222" s="114" t="s">
        <v>503</v>
      </c>
      <c r="AB222" s="108">
        <v>308</v>
      </c>
      <c r="AC222" s="109" t="s">
        <v>503</v>
      </c>
      <c r="AD222" s="152" t="s">
        <v>802</v>
      </c>
      <c r="AE222" s="152" t="s">
        <v>503</v>
      </c>
      <c r="AF222" s="153">
        <f t="shared" si="13"/>
        <v>-25</v>
      </c>
      <c r="AG222" s="154">
        <f t="shared" si="14"/>
        <v>2732</v>
      </c>
      <c r="AH222" s="155">
        <f t="shared" si="15"/>
        <v>-68300</v>
      </c>
      <c r="AI222" s="156"/>
    </row>
    <row r="223" spans="1:35" ht="120">
      <c r="A223" s="108">
        <v>2019</v>
      </c>
      <c r="B223" s="108">
        <v>187</v>
      </c>
      <c r="C223" s="109" t="s">
        <v>407</v>
      </c>
      <c r="D223" s="150" t="s">
        <v>803</v>
      </c>
      <c r="E223" s="109" t="s">
        <v>567</v>
      </c>
      <c r="F223" s="157" t="s">
        <v>804</v>
      </c>
      <c r="G223" s="112">
        <v>3057.29</v>
      </c>
      <c r="H223" s="112">
        <v>117.59</v>
      </c>
      <c r="I223" s="143" t="s">
        <v>125</v>
      </c>
      <c r="J223" s="112">
        <f t="shared" si="12"/>
        <v>2939.7</v>
      </c>
      <c r="K223" s="151" t="s">
        <v>264</v>
      </c>
      <c r="L223" s="108">
        <v>2019</v>
      </c>
      <c r="M223" s="108">
        <v>1344</v>
      </c>
      <c r="N223" s="109" t="s">
        <v>659</v>
      </c>
      <c r="O223" s="111" t="s">
        <v>266</v>
      </c>
      <c r="P223" s="109" t="s">
        <v>267</v>
      </c>
      <c r="Q223" s="109" t="s">
        <v>267</v>
      </c>
      <c r="R223" s="108">
        <v>5</v>
      </c>
      <c r="S223" s="111" t="s">
        <v>167</v>
      </c>
      <c r="T223" s="108">
        <v>1040503</v>
      </c>
      <c r="U223" s="108">
        <v>1900</v>
      </c>
      <c r="V223" s="108">
        <v>1416</v>
      </c>
      <c r="W223" s="108">
        <v>1</v>
      </c>
      <c r="X223" s="113">
        <v>2019</v>
      </c>
      <c r="Y223" s="113">
        <v>19</v>
      </c>
      <c r="Z223" s="113">
        <v>0</v>
      </c>
      <c r="AA223" s="114" t="s">
        <v>408</v>
      </c>
      <c r="AB223" s="108">
        <v>301</v>
      </c>
      <c r="AC223" s="109" t="s">
        <v>503</v>
      </c>
      <c r="AD223" s="152" t="s">
        <v>802</v>
      </c>
      <c r="AE223" s="152" t="s">
        <v>503</v>
      </c>
      <c r="AF223" s="153">
        <f t="shared" si="13"/>
        <v>-25</v>
      </c>
      <c r="AG223" s="154">
        <f t="shared" si="14"/>
        <v>2939.7</v>
      </c>
      <c r="AH223" s="155">
        <f t="shared" si="15"/>
        <v>-73492.5</v>
      </c>
      <c r="AI223" s="156"/>
    </row>
    <row r="224" spans="1:35" ht="24">
      <c r="A224" s="108">
        <v>2019</v>
      </c>
      <c r="B224" s="108">
        <v>188</v>
      </c>
      <c r="C224" s="109" t="s">
        <v>503</v>
      </c>
      <c r="D224" s="150" t="s">
        <v>805</v>
      </c>
      <c r="E224" s="109" t="s">
        <v>806</v>
      </c>
      <c r="F224" s="157" t="s">
        <v>807</v>
      </c>
      <c r="G224" s="112">
        <v>2284.83</v>
      </c>
      <c r="H224" s="112">
        <v>207.71</v>
      </c>
      <c r="I224" s="143" t="s">
        <v>125</v>
      </c>
      <c r="J224" s="112">
        <f t="shared" si="12"/>
        <v>2077.12</v>
      </c>
      <c r="K224" s="151" t="s">
        <v>126</v>
      </c>
      <c r="L224" s="108">
        <v>2019</v>
      </c>
      <c r="M224" s="108">
        <v>1385</v>
      </c>
      <c r="N224" s="109" t="s">
        <v>503</v>
      </c>
      <c r="O224" s="111" t="s">
        <v>215</v>
      </c>
      <c r="P224" s="109" t="s">
        <v>216</v>
      </c>
      <c r="Q224" s="109" t="s">
        <v>216</v>
      </c>
      <c r="R224" s="108">
        <v>8</v>
      </c>
      <c r="S224" s="111" t="s">
        <v>146</v>
      </c>
      <c r="T224" s="108">
        <v>1090503</v>
      </c>
      <c r="U224" s="108">
        <v>3550</v>
      </c>
      <c r="V224" s="108">
        <v>1738</v>
      </c>
      <c r="W224" s="108">
        <v>99</v>
      </c>
      <c r="X224" s="113">
        <v>2019</v>
      </c>
      <c r="Y224" s="113">
        <v>125</v>
      </c>
      <c r="Z224" s="113">
        <v>0</v>
      </c>
      <c r="AA224" s="114" t="s">
        <v>503</v>
      </c>
      <c r="AB224" s="108">
        <v>309</v>
      </c>
      <c r="AC224" s="109" t="s">
        <v>503</v>
      </c>
      <c r="AD224" s="152" t="s">
        <v>808</v>
      </c>
      <c r="AE224" s="152" t="s">
        <v>503</v>
      </c>
      <c r="AF224" s="153">
        <f t="shared" si="13"/>
        <v>-30</v>
      </c>
      <c r="AG224" s="154">
        <f t="shared" si="14"/>
        <v>2077.12</v>
      </c>
      <c r="AH224" s="155">
        <f t="shared" si="15"/>
        <v>-62313.6</v>
      </c>
      <c r="AI224" s="156"/>
    </row>
    <row r="225" spans="1:35" ht="96">
      <c r="A225" s="108">
        <v>2019</v>
      </c>
      <c r="B225" s="108">
        <v>189</v>
      </c>
      <c r="C225" s="109" t="s">
        <v>503</v>
      </c>
      <c r="D225" s="150" t="s">
        <v>809</v>
      </c>
      <c r="E225" s="109" t="s">
        <v>408</v>
      </c>
      <c r="F225" s="157" t="s">
        <v>810</v>
      </c>
      <c r="G225" s="112">
        <v>2102.05</v>
      </c>
      <c r="H225" s="112">
        <v>191.1</v>
      </c>
      <c r="I225" s="143" t="s">
        <v>125</v>
      </c>
      <c r="J225" s="112">
        <f t="shared" si="12"/>
        <v>1910.9500000000003</v>
      </c>
      <c r="K225" s="151" t="s">
        <v>126</v>
      </c>
      <c r="L225" s="108">
        <v>2019</v>
      </c>
      <c r="M225" s="108">
        <v>1387</v>
      </c>
      <c r="N225" s="109" t="s">
        <v>503</v>
      </c>
      <c r="O225" s="111" t="s">
        <v>215</v>
      </c>
      <c r="P225" s="109" t="s">
        <v>216</v>
      </c>
      <c r="Q225" s="109" t="s">
        <v>216</v>
      </c>
      <c r="R225" s="108">
        <v>8</v>
      </c>
      <c r="S225" s="111" t="s">
        <v>146</v>
      </c>
      <c r="T225" s="108">
        <v>1090503</v>
      </c>
      <c r="U225" s="108">
        <v>3550</v>
      </c>
      <c r="V225" s="108">
        <v>1738</v>
      </c>
      <c r="W225" s="108">
        <v>99</v>
      </c>
      <c r="X225" s="113">
        <v>2019</v>
      </c>
      <c r="Y225" s="113">
        <v>125</v>
      </c>
      <c r="Z225" s="113">
        <v>0</v>
      </c>
      <c r="AA225" s="114" t="s">
        <v>503</v>
      </c>
      <c r="AB225" s="108">
        <v>309</v>
      </c>
      <c r="AC225" s="109" t="s">
        <v>503</v>
      </c>
      <c r="AD225" s="152" t="s">
        <v>808</v>
      </c>
      <c r="AE225" s="152" t="s">
        <v>503</v>
      </c>
      <c r="AF225" s="153">
        <f t="shared" si="13"/>
        <v>-30</v>
      </c>
      <c r="AG225" s="154">
        <f t="shared" si="14"/>
        <v>1910.9500000000003</v>
      </c>
      <c r="AH225" s="155">
        <f t="shared" si="15"/>
        <v>-57328.50000000001</v>
      </c>
      <c r="AI225" s="156"/>
    </row>
    <row r="226" spans="1:35" ht="96">
      <c r="A226" s="108">
        <v>2019</v>
      </c>
      <c r="B226" s="108">
        <v>190</v>
      </c>
      <c r="C226" s="109" t="s">
        <v>489</v>
      </c>
      <c r="D226" s="150" t="s">
        <v>811</v>
      </c>
      <c r="E226" s="109" t="s">
        <v>503</v>
      </c>
      <c r="F226" s="157" t="s">
        <v>812</v>
      </c>
      <c r="G226" s="112">
        <v>438.32</v>
      </c>
      <c r="H226" s="112">
        <v>39.85</v>
      </c>
      <c r="I226" s="143" t="s">
        <v>125</v>
      </c>
      <c r="J226" s="112">
        <f t="shared" si="12"/>
        <v>398.46999999999997</v>
      </c>
      <c r="K226" s="151" t="s">
        <v>126</v>
      </c>
      <c r="L226" s="108">
        <v>2019</v>
      </c>
      <c r="M226" s="108">
        <v>1415</v>
      </c>
      <c r="N226" s="109" t="s">
        <v>813</v>
      </c>
      <c r="O226" s="111" t="s">
        <v>215</v>
      </c>
      <c r="P226" s="109" t="s">
        <v>216</v>
      </c>
      <c r="Q226" s="109" t="s">
        <v>216</v>
      </c>
      <c r="R226" s="108">
        <v>8</v>
      </c>
      <c r="S226" s="111" t="s">
        <v>146</v>
      </c>
      <c r="T226" s="108">
        <v>1090503</v>
      </c>
      <c r="U226" s="108">
        <v>3550</v>
      </c>
      <c r="V226" s="108">
        <v>1738</v>
      </c>
      <c r="W226" s="108">
        <v>99</v>
      </c>
      <c r="X226" s="113">
        <v>2019</v>
      </c>
      <c r="Y226" s="113">
        <v>125</v>
      </c>
      <c r="Z226" s="113">
        <v>0</v>
      </c>
      <c r="AA226" s="114" t="s">
        <v>489</v>
      </c>
      <c r="AB226" s="108">
        <v>332</v>
      </c>
      <c r="AC226" s="109" t="s">
        <v>489</v>
      </c>
      <c r="AD226" s="152" t="s">
        <v>814</v>
      </c>
      <c r="AE226" s="152" t="s">
        <v>489</v>
      </c>
      <c r="AF226" s="153">
        <f t="shared" si="13"/>
        <v>-25</v>
      </c>
      <c r="AG226" s="154">
        <f t="shared" si="14"/>
        <v>398.46999999999997</v>
      </c>
      <c r="AH226" s="155">
        <f t="shared" si="15"/>
        <v>-9961.75</v>
      </c>
      <c r="AI226" s="156"/>
    </row>
    <row r="227" spans="1:35" ht="96">
      <c r="A227" s="108">
        <v>2019</v>
      </c>
      <c r="B227" s="108">
        <v>191</v>
      </c>
      <c r="C227" s="109" t="s">
        <v>489</v>
      </c>
      <c r="D227" s="150" t="s">
        <v>815</v>
      </c>
      <c r="E227" s="109" t="s">
        <v>503</v>
      </c>
      <c r="F227" s="157" t="s">
        <v>816</v>
      </c>
      <c r="G227" s="112">
        <v>185.63</v>
      </c>
      <c r="H227" s="112">
        <v>16.88</v>
      </c>
      <c r="I227" s="143" t="s">
        <v>125</v>
      </c>
      <c r="J227" s="112">
        <f t="shared" si="12"/>
        <v>168.75</v>
      </c>
      <c r="K227" s="151" t="s">
        <v>126</v>
      </c>
      <c r="L227" s="108">
        <v>2019</v>
      </c>
      <c r="M227" s="108">
        <v>1425</v>
      </c>
      <c r="N227" s="109" t="s">
        <v>813</v>
      </c>
      <c r="O227" s="111" t="s">
        <v>215</v>
      </c>
      <c r="P227" s="109" t="s">
        <v>216</v>
      </c>
      <c r="Q227" s="109" t="s">
        <v>216</v>
      </c>
      <c r="R227" s="108">
        <v>8</v>
      </c>
      <c r="S227" s="111" t="s">
        <v>146</v>
      </c>
      <c r="T227" s="108">
        <v>1090503</v>
      </c>
      <c r="U227" s="108">
        <v>3550</v>
      </c>
      <c r="V227" s="108">
        <v>1738</v>
      </c>
      <c r="W227" s="108">
        <v>99</v>
      </c>
      <c r="X227" s="113">
        <v>2019</v>
      </c>
      <c r="Y227" s="113">
        <v>125</v>
      </c>
      <c r="Z227" s="113">
        <v>0</v>
      </c>
      <c r="AA227" s="114" t="s">
        <v>489</v>
      </c>
      <c r="AB227" s="108">
        <v>332</v>
      </c>
      <c r="AC227" s="109" t="s">
        <v>489</v>
      </c>
      <c r="AD227" s="152" t="s">
        <v>814</v>
      </c>
      <c r="AE227" s="152" t="s">
        <v>489</v>
      </c>
      <c r="AF227" s="153">
        <f t="shared" si="13"/>
        <v>-25</v>
      </c>
      <c r="AG227" s="154">
        <f t="shared" si="14"/>
        <v>168.75</v>
      </c>
      <c r="AH227" s="155">
        <f t="shared" si="15"/>
        <v>-4218.75</v>
      </c>
      <c r="AI227" s="156"/>
    </row>
    <row r="228" spans="1:35" ht="48">
      <c r="A228" s="108">
        <v>2019</v>
      </c>
      <c r="B228" s="108">
        <v>192</v>
      </c>
      <c r="C228" s="109" t="s">
        <v>489</v>
      </c>
      <c r="D228" s="150" t="s">
        <v>817</v>
      </c>
      <c r="E228" s="109" t="s">
        <v>608</v>
      </c>
      <c r="F228" s="157" t="s">
        <v>818</v>
      </c>
      <c r="G228" s="112">
        <v>64.57</v>
      </c>
      <c r="H228" s="112">
        <v>11.64</v>
      </c>
      <c r="I228" s="143" t="s">
        <v>125</v>
      </c>
      <c r="J228" s="112">
        <f t="shared" si="12"/>
        <v>52.92999999999999</v>
      </c>
      <c r="K228" s="151" t="s">
        <v>819</v>
      </c>
      <c r="L228" s="108">
        <v>2019</v>
      </c>
      <c r="M228" s="108">
        <v>1411</v>
      </c>
      <c r="N228" s="109" t="s">
        <v>813</v>
      </c>
      <c r="O228" s="111" t="s">
        <v>127</v>
      </c>
      <c r="P228" s="109" t="s">
        <v>128</v>
      </c>
      <c r="Q228" s="109" t="s">
        <v>128</v>
      </c>
      <c r="R228" s="108">
        <v>8</v>
      </c>
      <c r="S228" s="111" t="s">
        <v>146</v>
      </c>
      <c r="T228" s="108">
        <v>1010803</v>
      </c>
      <c r="U228" s="108">
        <v>800</v>
      </c>
      <c r="V228" s="108">
        <v>1043</v>
      </c>
      <c r="W228" s="108">
        <v>2</v>
      </c>
      <c r="X228" s="113">
        <v>2019</v>
      </c>
      <c r="Y228" s="113">
        <v>185</v>
      </c>
      <c r="Z228" s="113">
        <v>0</v>
      </c>
      <c r="AA228" s="114" t="s">
        <v>489</v>
      </c>
      <c r="AB228" s="108">
        <v>333</v>
      </c>
      <c r="AC228" s="109" t="s">
        <v>489</v>
      </c>
      <c r="AD228" s="152" t="s">
        <v>814</v>
      </c>
      <c r="AE228" s="152" t="s">
        <v>489</v>
      </c>
      <c r="AF228" s="153">
        <f t="shared" si="13"/>
        <v>-25</v>
      </c>
      <c r="AG228" s="154">
        <f t="shared" si="14"/>
        <v>52.92999999999999</v>
      </c>
      <c r="AH228" s="155">
        <f t="shared" si="15"/>
        <v>-1323.2499999999998</v>
      </c>
      <c r="AI228" s="156"/>
    </row>
    <row r="229" spans="1:35" ht="48">
      <c r="A229" s="108">
        <v>2019</v>
      </c>
      <c r="B229" s="108">
        <v>193</v>
      </c>
      <c r="C229" s="109" t="s">
        <v>489</v>
      </c>
      <c r="D229" s="150" t="s">
        <v>820</v>
      </c>
      <c r="E229" s="109" t="s">
        <v>608</v>
      </c>
      <c r="F229" s="157" t="s">
        <v>821</v>
      </c>
      <c r="G229" s="112">
        <v>52.61</v>
      </c>
      <c r="H229" s="112">
        <v>9.49</v>
      </c>
      <c r="I229" s="143" t="s">
        <v>125</v>
      </c>
      <c r="J229" s="112">
        <f t="shared" si="12"/>
        <v>43.12</v>
      </c>
      <c r="K229" s="151" t="s">
        <v>819</v>
      </c>
      <c r="L229" s="108">
        <v>2019</v>
      </c>
      <c r="M229" s="108">
        <v>1410</v>
      </c>
      <c r="N229" s="109" t="s">
        <v>813</v>
      </c>
      <c r="O229" s="111" t="s">
        <v>127</v>
      </c>
      <c r="P229" s="109" t="s">
        <v>128</v>
      </c>
      <c r="Q229" s="109" t="s">
        <v>128</v>
      </c>
      <c r="R229" s="108">
        <v>5</v>
      </c>
      <c r="S229" s="111" t="s">
        <v>167</v>
      </c>
      <c r="T229" s="108">
        <v>1040103</v>
      </c>
      <c r="U229" s="108">
        <v>1460</v>
      </c>
      <c r="V229" s="108">
        <v>1346</v>
      </c>
      <c r="W229" s="108">
        <v>2</v>
      </c>
      <c r="X229" s="113">
        <v>2019</v>
      </c>
      <c r="Y229" s="113">
        <v>187</v>
      </c>
      <c r="Z229" s="113">
        <v>0</v>
      </c>
      <c r="AA229" s="114" t="s">
        <v>489</v>
      </c>
      <c r="AB229" s="108">
        <v>334</v>
      </c>
      <c r="AC229" s="109" t="s">
        <v>489</v>
      </c>
      <c r="AD229" s="152" t="s">
        <v>814</v>
      </c>
      <c r="AE229" s="152" t="s">
        <v>489</v>
      </c>
      <c r="AF229" s="153">
        <f t="shared" si="13"/>
        <v>-25</v>
      </c>
      <c r="AG229" s="154">
        <f t="shared" si="14"/>
        <v>43.12</v>
      </c>
      <c r="AH229" s="155">
        <f t="shared" si="15"/>
        <v>-1078</v>
      </c>
      <c r="AI229" s="156"/>
    </row>
    <row r="230" spans="1:35" ht="48">
      <c r="A230" s="108">
        <v>2019</v>
      </c>
      <c r="B230" s="108">
        <v>194</v>
      </c>
      <c r="C230" s="109" t="s">
        <v>489</v>
      </c>
      <c r="D230" s="150" t="s">
        <v>822</v>
      </c>
      <c r="E230" s="109" t="s">
        <v>608</v>
      </c>
      <c r="F230" s="157" t="s">
        <v>823</v>
      </c>
      <c r="G230" s="112">
        <v>131.16</v>
      </c>
      <c r="H230" s="112">
        <v>23.65</v>
      </c>
      <c r="I230" s="143" t="s">
        <v>125</v>
      </c>
      <c r="J230" s="112">
        <f t="shared" si="12"/>
        <v>107.50999999999999</v>
      </c>
      <c r="K230" s="151" t="s">
        <v>819</v>
      </c>
      <c r="L230" s="108">
        <v>2019</v>
      </c>
      <c r="M230" s="108">
        <v>1442</v>
      </c>
      <c r="N230" s="109" t="s">
        <v>824</v>
      </c>
      <c r="O230" s="111" t="s">
        <v>127</v>
      </c>
      <c r="P230" s="109" t="s">
        <v>128</v>
      </c>
      <c r="Q230" s="109" t="s">
        <v>128</v>
      </c>
      <c r="R230" s="108">
        <v>5</v>
      </c>
      <c r="S230" s="111" t="s">
        <v>167</v>
      </c>
      <c r="T230" s="108">
        <v>1040203</v>
      </c>
      <c r="U230" s="108">
        <v>1570</v>
      </c>
      <c r="V230" s="108">
        <v>1366</v>
      </c>
      <c r="W230" s="108">
        <v>2</v>
      </c>
      <c r="X230" s="113">
        <v>2019</v>
      </c>
      <c r="Y230" s="113">
        <v>186</v>
      </c>
      <c r="Z230" s="113">
        <v>0</v>
      </c>
      <c r="AA230" s="114" t="s">
        <v>489</v>
      </c>
      <c r="AB230" s="108">
        <v>335</v>
      </c>
      <c r="AC230" s="109" t="s">
        <v>489</v>
      </c>
      <c r="AD230" s="152" t="s">
        <v>825</v>
      </c>
      <c r="AE230" s="152" t="s">
        <v>489</v>
      </c>
      <c r="AF230" s="153">
        <f t="shared" si="13"/>
        <v>-29</v>
      </c>
      <c r="AG230" s="154">
        <f t="shared" si="14"/>
        <v>107.50999999999999</v>
      </c>
      <c r="AH230" s="155">
        <f t="shared" si="15"/>
        <v>-3117.79</v>
      </c>
      <c r="AI230" s="156"/>
    </row>
    <row r="231" spans="1:35" ht="48">
      <c r="A231" s="108">
        <v>2019</v>
      </c>
      <c r="B231" s="108">
        <v>195</v>
      </c>
      <c r="C231" s="109" t="s">
        <v>489</v>
      </c>
      <c r="D231" s="150" t="s">
        <v>826</v>
      </c>
      <c r="E231" s="109" t="s">
        <v>608</v>
      </c>
      <c r="F231" s="157" t="s">
        <v>827</v>
      </c>
      <c r="G231" s="112">
        <v>29.87</v>
      </c>
      <c r="H231" s="112">
        <v>5.39</v>
      </c>
      <c r="I231" s="143" t="s">
        <v>125</v>
      </c>
      <c r="J231" s="112">
        <f t="shared" si="12"/>
        <v>24.48</v>
      </c>
      <c r="K231" s="151" t="s">
        <v>819</v>
      </c>
      <c r="L231" s="108">
        <v>2019</v>
      </c>
      <c r="M231" s="108">
        <v>1413</v>
      </c>
      <c r="N231" s="109" t="s">
        <v>813</v>
      </c>
      <c r="O231" s="111" t="s">
        <v>127</v>
      </c>
      <c r="P231" s="109" t="s">
        <v>128</v>
      </c>
      <c r="Q231" s="109" t="s">
        <v>128</v>
      </c>
      <c r="R231" s="108">
        <v>5</v>
      </c>
      <c r="S231" s="111" t="s">
        <v>167</v>
      </c>
      <c r="T231" s="108">
        <v>1040203</v>
      </c>
      <c r="U231" s="108">
        <v>1570</v>
      </c>
      <c r="V231" s="108">
        <v>1366</v>
      </c>
      <c r="W231" s="108">
        <v>2</v>
      </c>
      <c r="X231" s="113">
        <v>2019</v>
      </c>
      <c r="Y231" s="113">
        <v>186</v>
      </c>
      <c r="Z231" s="113">
        <v>0</v>
      </c>
      <c r="AA231" s="114" t="s">
        <v>489</v>
      </c>
      <c r="AB231" s="108">
        <v>335</v>
      </c>
      <c r="AC231" s="109" t="s">
        <v>489</v>
      </c>
      <c r="AD231" s="152" t="s">
        <v>814</v>
      </c>
      <c r="AE231" s="152" t="s">
        <v>489</v>
      </c>
      <c r="AF231" s="153">
        <f t="shared" si="13"/>
        <v>-25</v>
      </c>
      <c r="AG231" s="154">
        <f t="shared" si="14"/>
        <v>24.48</v>
      </c>
      <c r="AH231" s="155">
        <f t="shared" si="15"/>
        <v>-612</v>
      </c>
      <c r="AI231" s="156"/>
    </row>
    <row r="232" spans="1:35" ht="48">
      <c r="A232" s="108">
        <v>2019</v>
      </c>
      <c r="B232" s="108">
        <v>196</v>
      </c>
      <c r="C232" s="109" t="s">
        <v>489</v>
      </c>
      <c r="D232" s="150" t="s">
        <v>828</v>
      </c>
      <c r="E232" s="109" t="s">
        <v>608</v>
      </c>
      <c r="F232" s="157" t="s">
        <v>829</v>
      </c>
      <c r="G232" s="112">
        <v>48.54</v>
      </c>
      <c r="H232" s="112">
        <v>8.75</v>
      </c>
      <c r="I232" s="143" t="s">
        <v>125</v>
      </c>
      <c r="J232" s="112">
        <f t="shared" si="12"/>
        <v>39.79</v>
      </c>
      <c r="K232" s="151" t="s">
        <v>819</v>
      </c>
      <c r="L232" s="108">
        <v>2019</v>
      </c>
      <c r="M232" s="108">
        <v>1412</v>
      </c>
      <c r="N232" s="109" t="s">
        <v>813</v>
      </c>
      <c r="O232" s="111" t="s">
        <v>127</v>
      </c>
      <c r="P232" s="109" t="s">
        <v>128</v>
      </c>
      <c r="Q232" s="109" t="s">
        <v>128</v>
      </c>
      <c r="R232" s="108">
        <v>8</v>
      </c>
      <c r="S232" s="111" t="s">
        <v>146</v>
      </c>
      <c r="T232" s="108">
        <v>1010803</v>
      </c>
      <c r="U232" s="108">
        <v>800</v>
      </c>
      <c r="V232" s="108">
        <v>1043</v>
      </c>
      <c r="W232" s="108">
        <v>2</v>
      </c>
      <c r="X232" s="113">
        <v>2019</v>
      </c>
      <c r="Y232" s="113">
        <v>185</v>
      </c>
      <c r="Z232" s="113">
        <v>0</v>
      </c>
      <c r="AA232" s="114" t="s">
        <v>489</v>
      </c>
      <c r="AB232" s="108">
        <v>333</v>
      </c>
      <c r="AC232" s="109" t="s">
        <v>489</v>
      </c>
      <c r="AD232" s="152" t="s">
        <v>814</v>
      </c>
      <c r="AE232" s="152" t="s">
        <v>489</v>
      </c>
      <c r="AF232" s="153">
        <f t="shared" si="13"/>
        <v>-25</v>
      </c>
      <c r="AG232" s="154">
        <f t="shared" si="14"/>
        <v>39.79</v>
      </c>
      <c r="AH232" s="155">
        <f t="shared" si="15"/>
        <v>-994.75</v>
      </c>
      <c r="AI232" s="156"/>
    </row>
    <row r="233" spans="1:35" ht="132">
      <c r="A233" s="108">
        <v>2019</v>
      </c>
      <c r="B233" s="108">
        <v>197</v>
      </c>
      <c r="C233" s="109" t="s">
        <v>689</v>
      </c>
      <c r="D233" s="150" t="s">
        <v>830</v>
      </c>
      <c r="E233" s="109" t="s">
        <v>489</v>
      </c>
      <c r="F233" s="157" t="s">
        <v>0</v>
      </c>
      <c r="G233" s="112">
        <v>24558.6</v>
      </c>
      <c r="H233" s="112">
        <v>4428.6</v>
      </c>
      <c r="I233" s="143" t="s">
        <v>125</v>
      </c>
      <c r="J233" s="112">
        <f t="shared" si="12"/>
        <v>20130</v>
      </c>
      <c r="K233" s="151" t="s">
        <v>1</v>
      </c>
      <c r="L233" s="108">
        <v>2019</v>
      </c>
      <c r="M233" s="108">
        <v>1457</v>
      </c>
      <c r="N233" s="109" t="s">
        <v>489</v>
      </c>
      <c r="O233" s="111" t="s">
        <v>2</v>
      </c>
      <c r="P233" s="109" t="s">
        <v>126</v>
      </c>
      <c r="Q233" s="109" t="s">
        <v>126</v>
      </c>
      <c r="R233" s="108" t="s">
        <v>356</v>
      </c>
      <c r="S233" s="111" t="s">
        <v>356</v>
      </c>
      <c r="T233" s="108">
        <v>2040201</v>
      </c>
      <c r="U233" s="108">
        <v>7130</v>
      </c>
      <c r="V233" s="108">
        <v>3064</v>
      </c>
      <c r="W233" s="108">
        <v>80</v>
      </c>
      <c r="X233" s="113">
        <v>2019</v>
      </c>
      <c r="Y233" s="113">
        <v>95</v>
      </c>
      <c r="Z233" s="113">
        <v>0</v>
      </c>
      <c r="AA233" s="114" t="s">
        <v>663</v>
      </c>
      <c r="AB233" s="108">
        <v>393</v>
      </c>
      <c r="AC233" s="109" t="s">
        <v>3</v>
      </c>
      <c r="AD233" s="152" t="s">
        <v>4</v>
      </c>
      <c r="AE233" s="152" t="s">
        <v>3</v>
      </c>
      <c r="AF233" s="153">
        <f t="shared" si="13"/>
        <v>-13</v>
      </c>
      <c r="AG233" s="154">
        <f t="shared" si="14"/>
        <v>20130</v>
      </c>
      <c r="AH233" s="155">
        <f t="shared" si="15"/>
        <v>-261690</v>
      </c>
      <c r="AI233" s="156"/>
    </row>
    <row r="234" spans="1:35" ht="72">
      <c r="A234" s="108">
        <v>2019</v>
      </c>
      <c r="B234" s="108">
        <v>198</v>
      </c>
      <c r="C234" s="109" t="s">
        <v>689</v>
      </c>
      <c r="D234" s="150" t="s">
        <v>5</v>
      </c>
      <c r="E234" s="109" t="s">
        <v>824</v>
      </c>
      <c r="F234" s="157" t="s">
        <v>6</v>
      </c>
      <c r="G234" s="112">
        <v>817.3</v>
      </c>
      <c r="H234" s="112">
        <v>147.3</v>
      </c>
      <c r="I234" s="143" t="s">
        <v>125</v>
      </c>
      <c r="J234" s="112">
        <f t="shared" si="12"/>
        <v>670</v>
      </c>
      <c r="K234" s="151" t="s">
        <v>557</v>
      </c>
      <c r="L234" s="108">
        <v>2019</v>
      </c>
      <c r="M234" s="108">
        <v>1456</v>
      </c>
      <c r="N234" s="109" t="s">
        <v>489</v>
      </c>
      <c r="O234" s="111" t="s">
        <v>165</v>
      </c>
      <c r="P234" s="109" t="s">
        <v>166</v>
      </c>
      <c r="Q234" s="109" t="s">
        <v>166</v>
      </c>
      <c r="R234" s="108">
        <v>5</v>
      </c>
      <c r="S234" s="111" t="s">
        <v>167</v>
      </c>
      <c r="T234" s="108">
        <v>1040103</v>
      </c>
      <c r="U234" s="108">
        <v>1460</v>
      </c>
      <c r="V234" s="108">
        <v>1346</v>
      </c>
      <c r="W234" s="108">
        <v>2</v>
      </c>
      <c r="X234" s="113">
        <v>2019</v>
      </c>
      <c r="Y234" s="113">
        <v>122</v>
      </c>
      <c r="Z234" s="113">
        <v>0</v>
      </c>
      <c r="AA234" s="114" t="s">
        <v>663</v>
      </c>
      <c r="AB234" s="108">
        <v>406</v>
      </c>
      <c r="AC234" s="109" t="s">
        <v>3</v>
      </c>
      <c r="AD234" s="152" t="s">
        <v>4</v>
      </c>
      <c r="AE234" s="152" t="s">
        <v>3</v>
      </c>
      <c r="AF234" s="153">
        <f t="shared" si="13"/>
        <v>-13</v>
      </c>
      <c r="AG234" s="154">
        <f t="shared" si="14"/>
        <v>670</v>
      </c>
      <c r="AH234" s="155">
        <f t="shared" si="15"/>
        <v>-8710</v>
      </c>
      <c r="AI234" s="156"/>
    </row>
    <row r="235" spans="1:35" ht="72">
      <c r="A235" s="108">
        <v>2019</v>
      </c>
      <c r="B235" s="108">
        <v>199</v>
      </c>
      <c r="C235" s="109" t="s">
        <v>689</v>
      </c>
      <c r="D235" s="150" t="s">
        <v>7</v>
      </c>
      <c r="E235" s="109" t="s">
        <v>824</v>
      </c>
      <c r="F235" s="157" t="s">
        <v>8</v>
      </c>
      <c r="G235" s="112">
        <v>798.03</v>
      </c>
      <c r="H235" s="112">
        <v>144.03</v>
      </c>
      <c r="I235" s="143" t="s">
        <v>125</v>
      </c>
      <c r="J235" s="112">
        <f t="shared" si="12"/>
        <v>654</v>
      </c>
      <c r="K235" s="151" t="s">
        <v>557</v>
      </c>
      <c r="L235" s="108">
        <v>2019</v>
      </c>
      <c r="M235" s="108">
        <v>1455</v>
      </c>
      <c r="N235" s="109" t="s">
        <v>489</v>
      </c>
      <c r="O235" s="111" t="s">
        <v>165</v>
      </c>
      <c r="P235" s="109" t="s">
        <v>166</v>
      </c>
      <c r="Q235" s="109" t="s">
        <v>166</v>
      </c>
      <c r="R235" s="108">
        <v>5</v>
      </c>
      <c r="S235" s="111" t="s">
        <v>167</v>
      </c>
      <c r="T235" s="108">
        <v>1040203</v>
      </c>
      <c r="U235" s="108">
        <v>1570</v>
      </c>
      <c r="V235" s="108">
        <v>1366</v>
      </c>
      <c r="W235" s="108">
        <v>2</v>
      </c>
      <c r="X235" s="113">
        <v>2019</v>
      </c>
      <c r="Y235" s="113">
        <v>123</v>
      </c>
      <c r="Z235" s="113">
        <v>0</v>
      </c>
      <c r="AA235" s="114" t="s">
        <v>663</v>
      </c>
      <c r="AB235" s="108">
        <v>407</v>
      </c>
      <c r="AC235" s="109" t="s">
        <v>3</v>
      </c>
      <c r="AD235" s="152" t="s">
        <v>4</v>
      </c>
      <c r="AE235" s="152" t="s">
        <v>3</v>
      </c>
      <c r="AF235" s="153">
        <f t="shared" si="13"/>
        <v>-13</v>
      </c>
      <c r="AG235" s="154">
        <f t="shared" si="14"/>
        <v>654</v>
      </c>
      <c r="AH235" s="155">
        <f t="shared" si="15"/>
        <v>-8502</v>
      </c>
      <c r="AI235" s="156"/>
    </row>
    <row r="236" spans="1:35" ht="84">
      <c r="A236" s="108">
        <v>2019</v>
      </c>
      <c r="B236" s="108">
        <v>200</v>
      </c>
      <c r="C236" s="109" t="s">
        <v>689</v>
      </c>
      <c r="D236" s="150" t="s">
        <v>9</v>
      </c>
      <c r="E236" s="109" t="s">
        <v>824</v>
      </c>
      <c r="F236" s="157" t="s">
        <v>10</v>
      </c>
      <c r="G236" s="112">
        <v>800.32</v>
      </c>
      <c r="H236" s="112">
        <v>144.32</v>
      </c>
      <c r="I236" s="143" t="s">
        <v>125</v>
      </c>
      <c r="J236" s="112">
        <f t="shared" si="12"/>
        <v>656</v>
      </c>
      <c r="K236" s="151" t="s">
        <v>557</v>
      </c>
      <c r="L236" s="108">
        <v>2019</v>
      </c>
      <c r="M236" s="108">
        <v>1454</v>
      </c>
      <c r="N236" s="109" t="s">
        <v>489</v>
      </c>
      <c r="O236" s="111" t="s">
        <v>165</v>
      </c>
      <c r="P236" s="109" t="s">
        <v>166</v>
      </c>
      <c r="Q236" s="109" t="s">
        <v>166</v>
      </c>
      <c r="R236" s="108" t="s">
        <v>356</v>
      </c>
      <c r="S236" s="111" t="s">
        <v>356</v>
      </c>
      <c r="T236" s="108">
        <v>1010803</v>
      </c>
      <c r="U236" s="108">
        <v>800</v>
      </c>
      <c r="V236" s="108">
        <v>1043</v>
      </c>
      <c r="W236" s="108">
        <v>5</v>
      </c>
      <c r="X236" s="113">
        <v>2019</v>
      </c>
      <c r="Y236" s="113">
        <v>121</v>
      </c>
      <c r="Z236" s="113">
        <v>0</v>
      </c>
      <c r="AA236" s="114" t="s">
        <v>663</v>
      </c>
      <c r="AB236" s="108">
        <v>405</v>
      </c>
      <c r="AC236" s="109" t="s">
        <v>3</v>
      </c>
      <c r="AD236" s="152" t="s">
        <v>4</v>
      </c>
      <c r="AE236" s="152" t="s">
        <v>3</v>
      </c>
      <c r="AF236" s="153">
        <f t="shared" si="13"/>
        <v>-13</v>
      </c>
      <c r="AG236" s="154">
        <f t="shared" si="14"/>
        <v>656</v>
      </c>
      <c r="AH236" s="155">
        <f t="shared" si="15"/>
        <v>-8528</v>
      </c>
      <c r="AI236" s="156"/>
    </row>
    <row r="237" spans="1:35" ht="84">
      <c r="A237" s="108">
        <v>2019</v>
      </c>
      <c r="B237" s="108">
        <v>201</v>
      </c>
      <c r="C237" s="109" t="s">
        <v>689</v>
      </c>
      <c r="D237" s="150" t="s">
        <v>11</v>
      </c>
      <c r="E237" s="109" t="s">
        <v>824</v>
      </c>
      <c r="F237" s="157" t="s">
        <v>12</v>
      </c>
      <c r="G237" s="112">
        <v>-95.76</v>
      </c>
      <c r="H237" s="112">
        <v>-7.76</v>
      </c>
      <c r="I237" s="143" t="s">
        <v>125</v>
      </c>
      <c r="J237" s="112">
        <f t="shared" si="12"/>
        <v>-88</v>
      </c>
      <c r="K237" s="151" t="s">
        <v>143</v>
      </c>
      <c r="L237" s="108">
        <v>2019</v>
      </c>
      <c r="M237" s="108">
        <v>1453</v>
      </c>
      <c r="N237" s="109" t="s">
        <v>489</v>
      </c>
      <c r="O237" s="111" t="s">
        <v>165</v>
      </c>
      <c r="P237" s="109" t="s">
        <v>166</v>
      </c>
      <c r="Q237" s="109" t="s">
        <v>166</v>
      </c>
      <c r="R237" s="108">
        <v>9</v>
      </c>
      <c r="S237" s="111" t="s">
        <v>175</v>
      </c>
      <c r="T237" s="108">
        <v>1040103</v>
      </c>
      <c r="U237" s="108">
        <v>1460</v>
      </c>
      <c r="V237" s="108">
        <v>1346</v>
      </c>
      <c r="W237" s="108">
        <v>2</v>
      </c>
      <c r="X237" s="113">
        <v>2018</v>
      </c>
      <c r="Y237" s="113">
        <v>160</v>
      </c>
      <c r="Z237" s="113">
        <v>0</v>
      </c>
      <c r="AA237" s="114" t="s">
        <v>13</v>
      </c>
      <c r="AB237" s="108">
        <v>1170</v>
      </c>
      <c r="AC237" s="109" t="s">
        <v>14</v>
      </c>
      <c r="AD237" s="152" t="s">
        <v>4</v>
      </c>
      <c r="AE237" s="152" t="s">
        <v>14</v>
      </c>
      <c r="AF237" s="153">
        <f t="shared" si="13"/>
        <v>189</v>
      </c>
      <c r="AG237" s="154">
        <f t="shared" si="14"/>
        <v>-88</v>
      </c>
      <c r="AH237" s="155">
        <f t="shared" si="15"/>
        <v>-16632</v>
      </c>
      <c r="AI237" s="156"/>
    </row>
    <row r="238" spans="1:35" ht="192">
      <c r="A238" s="108">
        <v>2019</v>
      </c>
      <c r="B238" s="108">
        <v>202</v>
      </c>
      <c r="C238" s="109" t="s">
        <v>15</v>
      </c>
      <c r="D238" s="150" t="s">
        <v>16</v>
      </c>
      <c r="E238" s="109" t="s">
        <v>689</v>
      </c>
      <c r="F238" s="157" t="s">
        <v>17</v>
      </c>
      <c r="G238" s="112">
        <v>45815</v>
      </c>
      <c r="H238" s="112">
        <v>4165</v>
      </c>
      <c r="I238" s="143" t="s">
        <v>125</v>
      </c>
      <c r="J238" s="112">
        <f t="shared" si="12"/>
        <v>41650</v>
      </c>
      <c r="K238" s="151" t="s">
        <v>602</v>
      </c>
      <c r="L238" s="108">
        <v>2019</v>
      </c>
      <c r="M238" s="108">
        <v>1479</v>
      </c>
      <c r="N238" s="109" t="s">
        <v>18</v>
      </c>
      <c r="O238" s="111" t="s">
        <v>603</v>
      </c>
      <c r="P238" s="109" t="s">
        <v>604</v>
      </c>
      <c r="Q238" s="109" t="s">
        <v>604</v>
      </c>
      <c r="R238" s="108">
        <v>9</v>
      </c>
      <c r="S238" s="111" t="s">
        <v>175</v>
      </c>
      <c r="T238" s="108">
        <v>2060305</v>
      </c>
      <c r="U238" s="108">
        <v>7970</v>
      </c>
      <c r="V238" s="108">
        <v>9010</v>
      </c>
      <c r="W238" s="108">
        <v>99</v>
      </c>
      <c r="X238" s="113">
        <v>2019</v>
      </c>
      <c r="Y238" s="113">
        <v>88</v>
      </c>
      <c r="Z238" s="113">
        <v>0</v>
      </c>
      <c r="AA238" s="114" t="s">
        <v>663</v>
      </c>
      <c r="AB238" s="108">
        <v>378</v>
      </c>
      <c r="AC238" s="109" t="s">
        <v>663</v>
      </c>
      <c r="AD238" s="152" t="s">
        <v>19</v>
      </c>
      <c r="AE238" s="152" t="s">
        <v>663</v>
      </c>
      <c r="AF238" s="153">
        <f t="shared" si="13"/>
        <v>-19</v>
      </c>
      <c r="AG238" s="154">
        <f t="shared" si="14"/>
        <v>41650</v>
      </c>
      <c r="AH238" s="155">
        <f t="shared" si="15"/>
        <v>-791350</v>
      </c>
      <c r="AI238" s="156"/>
    </row>
    <row r="239" spans="1:35" ht="96">
      <c r="A239" s="108">
        <v>2019</v>
      </c>
      <c r="B239" s="108">
        <v>203</v>
      </c>
      <c r="C239" s="109" t="s">
        <v>15</v>
      </c>
      <c r="D239" s="150" t="s">
        <v>20</v>
      </c>
      <c r="E239" s="109" t="s">
        <v>704</v>
      </c>
      <c r="F239" s="157" t="s">
        <v>847</v>
      </c>
      <c r="G239" s="112">
        <v>192.5</v>
      </c>
      <c r="H239" s="112">
        <v>17.5</v>
      </c>
      <c r="I239" s="143" t="s">
        <v>125</v>
      </c>
      <c r="J239" s="112">
        <f t="shared" si="12"/>
        <v>175</v>
      </c>
      <c r="K239" s="151" t="s">
        <v>490</v>
      </c>
      <c r="L239" s="108">
        <v>2019</v>
      </c>
      <c r="M239" s="108">
        <v>1498</v>
      </c>
      <c r="N239" s="109" t="s">
        <v>15</v>
      </c>
      <c r="O239" s="111" t="s">
        <v>156</v>
      </c>
      <c r="P239" s="109" t="s">
        <v>157</v>
      </c>
      <c r="Q239" s="109" t="s">
        <v>157</v>
      </c>
      <c r="R239" s="108">
        <v>5</v>
      </c>
      <c r="S239" s="111" t="s">
        <v>167</v>
      </c>
      <c r="T239" s="108">
        <v>1040103</v>
      </c>
      <c r="U239" s="108">
        <v>1460</v>
      </c>
      <c r="V239" s="108">
        <v>1346</v>
      </c>
      <c r="W239" s="108">
        <v>2</v>
      </c>
      <c r="X239" s="113">
        <v>2019</v>
      </c>
      <c r="Y239" s="113">
        <v>127</v>
      </c>
      <c r="Z239" s="113">
        <v>0</v>
      </c>
      <c r="AA239" s="114" t="s">
        <v>663</v>
      </c>
      <c r="AB239" s="108">
        <v>399</v>
      </c>
      <c r="AC239" s="109" t="s">
        <v>3</v>
      </c>
      <c r="AD239" s="152" t="s">
        <v>848</v>
      </c>
      <c r="AE239" s="152" t="s">
        <v>3</v>
      </c>
      <c r="AF239" s="153">
        <f t="shared" si="13"/>
        <v>-19</v>
      </c>
      <c r="AG239" s="154">
        <f t="shared" si="14"/>
        <v>175</v>
      </c>
      <c r="AH239" s="155">
        <f t="shared" si="15"/>
        <v>-3325</v>
      </c>
      <c r="AI239" s="156"/>
    </row>
    <row r="240" spans="1:35" ht="84">
      <c r="A240" s="108">
        <v>2019</v>
      </c>
      <c r="B240" s="108">
        <v>204</v>
      </c>
      <c r="C240" s="109" t="s">
        <v>15</v>
      </c>
      <c r="D240" s="150" t="s">
        <v>849</v>
      </c>
      <c r="E240" s="109" t="s">
        <v>704</v>
      </c>
      <c r="F240" s="157" t="s">
        <v>850</v>
      </c>
      <c r="G240" s="112">
        <v>32.35</v>
      </c>
      <c r="H240" s="112">
        <v>5.83</v>
      </c>
      <c r="I240" s="143" t="s">
        <v>125</v>
      </c>
      <c r="J240" s="112">
        <f t="shared" si="12"/>
        <v>26.520000000000003</v>
      </c>
      <c r="K240" s="151" t="s">
        <v>490</v>
      </c>
      <c r="L240" s="108">
        <v>2019</v>
      </c>
      <c r="M240" s="108">
        <v>1501</v>
      </c>
      <c r="N240" s="109" t="s">
        <v>15</v>
      </c>
      <c r="O240" s="111" t="s">
        <v>156</v>
      </c>
      <c r="P240" s="109" t="s">
        <v>157</v>
      </c>
      <c r="Q240" s="109" t="s">
        <v>157</v>
      </c>
      <c r="R240" s="108">
        <v>8</v>
      </c>
      <c r="S240" s="111" t="s">
        <v>146</v>
      </c>
      <c r="T240" s="108">
        <v>1080203</v>
      </c>
      <c r="U240" s="108">
        <v>2890</v>
      </c>
      <c r="V240" s="108">
        <v>1937</v>
      </c>
      <c r="W240" s="108">
        <v>99</v>
      </c>
      <c r="X240" s="113">
        <v>2019</v>
      </c>
      <c r="Y240" s="113">
        <v>133</v>
      </c>
      <c r="Z240" s="113">
        <v>0</v>
      </c>
      <c r="AA240" s="114" t="s">
        <v>663</v>
      </c>
      <c r="AB240" s="108">
        <v>403</v>
      </c>
      <c r="AC240" s="109" t="s">
        <v>3</v>
      </c>
      <c r="AD240" s="152" t="s">
        <v>848</v>
      </c>
      <c r="AE240" s="152" t="s">
        <v>3</v>
      </c>
      <c r="AF240" s="153">
        <f t="shared" si="13"/>
        <v>-19</v>
      </c>
      <c r="AG240" s="154">
        <f t="shared" si="14"/>
        <v>26.520000000000003</v>
      </c>
      <c r="AH240" s="155">
        <f t="shared" si="15"/>
        <v>-503.88000000000005</v>
      </c>
      <c r="AI240" s="156"/>
    </row>
    <row r="241" spans="1:35" ht="96">
      <c r="A241" s="108">
        <v>2019</v>
      </c>
      <c r="B241" s="108">
        <v>205</v>
      </c>
      <c r="C241" s="109" t="s">
        <v>15</v>
      </c>
      <c r="D241" s="150" t="s">
        <v>851</v>
      </c>
      <c r="E241" s="109" t="s">
        <v>704</v>
      </c>
      <c r="F241" s="157" t="s">
        <v>852</v>
      </c>
      <c r="G241" s="112">
        <v>123.53</v>
      </c>
      <c r="H241" s="112">
        <v>22.28</v>
      </c>
      <c r="I241" s="143" t="s">
        <v>125</v>
      </c>
      <c r="J241" s="112">
        <f t="shared" si="12"/>
        <v>101.25</v>
      </c>
      <c r="K241" s="151" t="s">
        <v>490</v>
      </c>
      <c r="L241" s="108">
        <v>2019</v>
      </c>
      <c r="M241" s="108">
        <v>1502</v>
      </c>
      <c r="N241" s="109" t="s">
        <v>15</v>
      </c>
      <c r="O241" s="111" t="s">
        <v>156</v>
      </c>
      <c r="P241" s="109" t="s">
        <v>157</v>
      </c>
      <c r="Q241" s="109" t="s">
        <v>157</v>
      </c>
      <c r="R241" s="108">
        <v>8</v>
      </c>
      <c r="S241" s="111" t="s">
        <v>146</v>
      </c>
      <c r="T241" s="108">
        <v>1080203</v>
      </c>
      <c r="U241" s="108">
        <v>2890</v>
      </c>
      <c r="V241" s="108">
        <v>1937</v>
      </c>
      <c r="W241" s="108">
        <v>99</v>
      </c>
      <c r="X241" s="113">
        <v>2019</v>
      </c>
      <c r="Y241" s="113">
        <v>133</v>
      </c>
      <c r="Z241" s="113">
        <v>0</v>
      </c>
      <c r="AA241" s="114" t="s">
        <v>663</v>
      </c>
      <c r="AB241" s="108">
        <v>403</v>
      </c>
      <c r="AC241" s="109" t="s">
        <v>3</v>
      </c>
      <c r="AD241" s="152" t="s">
        <v>848</v>
      </c>
      <c r="AE241" s="152" t="s">
        <v>3</v>
      </c>
      <c r="AF241" s="153">
        <f t="shared" si="13"/>
        <v>-19</v>
      </c>
      <c r="AG241" s="154">
        <f t="shared" si="14"/>
        <v>101.25</v>
      </c>
      <c r="AH241" s="155">
        <f t="shared" si="15"/>
        <v>-1923.75</v>
      </c>
      <c r="AI241" s="156"/>
    </row>
    <row r="242" spans="1:35" ht="120">
      <c r="A242" s="108">
        <v>2019</v>
      </c>
      <c r="B242" s="108">
        <v>206</v>
      </c>
      <c r="C242" s="109" t="s">
        <v>15</v>
      </c>
      <c r="D242" s="150" t="s">
        <v>853</v>
      </c>
      <c r="E242" s="109" t="s">
        <v>567</v>
      </c>
      <c r="F242" s="157" t="s">
        <v>854</v>
      </c>
      <c r="G242" s="112">
        <v>1618.68</v>
      </c>
      <c r="H242" s="112">
        <v>62.26</v>
      </c>
      <c r="I242" s="143" t="s">
        <v>125</v>
      </c>
      <c r="J242" s="112">
        <f t="shared" si="12"/>
        <v>1556.42</v>
      </c>
      <c r="K242" s="151" t="s">
        <v>264</v>
      </c>
      <c r="L242" s="108">
        <v>2019</v>
      </c>
      <c r="M242" s="108">
        <v>1500</v>
      </c>
      <c r="N242" s="109" t="s">
        <v>15</v>
      </c>
      <c r="O242" s="111" t="s">
        <v>266</v>
      </c>
      <c r="P242" s="109" t="s">
        <v>267</v>
      </c>
      <c r="Q242" s="109" t="s">
        <v>267</v>
      </c>
      <c r="R242" s="108">
        <v>5</v>
      </c>
      <c r="S242" s="111" t="s">
        <v>167</v>
      </c>
      <c r="T242" s="108">
        <v>1040503</v>
      </c>
      <c r="U242" s="108">
        <v>1900</v>
      </c>
      <c r="V242" s="108">
        <v>1416</v>
      </c>
      <c r="W242" s="108">
        <v>1</v>
      </c>
      <c r="X242" s="113">
        <v>2019</v>
      </c>
      <c r="Y242" s="113">
        <v>19</v>
      </c>
      <c r="Z242" s="113">
        <v>0</v>
      </c>
      <c r="AA242" s="114" t="s">
        <v>663</v>
      </c>
      <c r="AB242" s="108">
        <v>380</v>
      </c>
      <c r="AC242" s="109" t="s">
        <v>663</v>
      </c>
      <c r="AD242" s="152" t="s">
        <v>848</v>
      </c>
      <c r="AE242" s="152" t="s">
        <v>663</v>
      </c>
      <c r="AF242" s="153">
        <f t="shared" si="13"/>
        <v>-22</v>
      </c>
      <c r="AG242" s="154">
        <f t="shared" si="14"/>
        <v>1556.42</v>
      </c>
      <c r="AH242" s="155">
        <f t="shared" si="15"/>
        <v>-34241.240000000005</v>
      </c>
      <c r="AI242" s="156"/>
    </row>
    <row r="243" spans="1:35" ht="156">
      <c r="A243" s="108">
        <v>2019</v>
      </c>
      <c r="B243" s="108">
        <v>207</v>
      </c>
      <c r="C243" s="109" t="s">
        <v>855</v>
      </c>
      <c r="D243" s="150" t="s">
        <v>856</v>
      </c>
      <c r="E243" s="109" t="s">
        <v>15</v>
      </c>
      <c r="F243" s="157" t="s">
        <v>857</v>
      </c>
      <c r="G243" s="112">
        <v>680.76</v>
      </c>
      <c r="H243" s="112">
        <v>122.76</v>
      </c>
      <c r="I243" s="143" t="s">
        <v>125</v>
      </c>
      <c r="J243" s="112">
        <f t="shared" si="12"/>
        <v>558</v>
      </c>
      <c r="K243" s="151" t="s">
        <v>858</v>
      </c>
      <c r="L243" s="108">
        <v>2019</v>
      </c>
      <c r="M243" s="108">
        <v>1550</v>
      </c>
      <c r="N243" s="109" t="s">
        <v>708</v>
      </c>
      <c r="O243" s="111" t="s">
        <v>136</v>
      </c>
      <c r="P243" s="109" t="s">
        <v>137</v>
      </c>
      <c r="Q243" s="109" t="s">
        <v>138</v>
      </c>
      <c r="R243" s="108">
        <v>1</v>
      </c>
      <c r="S243" s="111" t="s">
        <v>139</v>
      </c>
      <c r="T243" s="108">
        <v>1010802</v>
      </c>
      <c r="U243" s="108">
        <v>790</v>
      </c>
      <c r="V243" s="108">
        <v>1043</v>
      </c>
      <c r="W243" s="108">
        <v>99</v>
      </c>
      <c r="X243" s="113">
        <v>2019</v>
      </c>
      <c r="Y243" s="113">
        <v>192</v>
      </c>
      <c r="Z243" s="113">
        <v>0</v>
      </c>
      <c r="AA243" s="114" t="s">
        <v>663</v>
      </c>
      <c r="AB243" s="108">
        <v>391</v>
      </c>
      <c r="AC243" s="109" t="s">
        <v>3</v>
      </c>
      <c r="AD243" s="152" t="s">
        <v>859</v>
      </c>
      <c r="AE243" s="152" t="s">
        <v>3</v>
      </c>
      <c r="AF243" s="153">
        <f t="shared" si="13"/>
        <v>-22</v>
      </c>
      <c r="AG243" s="154">
        <f t="shared" si="14"/>
        <v>558</v>
      </c>
      <c r="AH243" s="155">
        <f t="shared" si="15"/>
        <v>-12276</v>
      </c>
      <c r="AI243" s="156"/>
    </row>
    <row r="244" spans="1:35" ht="96">
      <c r="A244" s="108">
        <v>2019</v>
      </c>
      <c r="B244" s="108">
        <v>208</v>
      </c>
      <c r="C244" s="109" t="s">
        <v>855</v>
      </c>
      <c r="D244" s="150" t="s">
        <v>860</v>
      </c>
      <c r="E244" s="109" t="s">
        <v>708</v>
      </c>
      <c r="F244" s="157" t="s">
        <v>861</v>
      </c>
      <c r="G244" s="112">
        <v>5887.5</v>
      </c>
      <c r="H244" s="112">
        <v>535.23</v>
      </c>
      <c r="I244" s="143" t="s">
        <v>125</v>
      </c>
      <c r="J244" s="112">
        <f t="shared" si="12"/>
        <v>5352.27</v>
      </c>
      <c r="K244" s="151" t="s">
        <v>126</v>
      </c>
      <c r="L244" s="108">
        <v>2019</v>
      </c>
      <c r="M244" s="108">
        <v>1574</v>
      </c>
      <c r="N244" s="109" t="s">
        <v>855</v>
      </c>
      <c r="O244" s="111" t="s">
        <v>215</v>
      </c>
      <c r="P244" s="109" t="s">
        <v>216</v>
      </c>
      <c r="Q244" s="109" t="s">
        <v>216</v>
      </c>
      <c r="R244" s="108">
        <v>8</v>
      </c>
      <c r="S244" s="111" t="s">
        <v>146</v>
      </c>
      <c r="T244" s="108">
        <v>1090503</v>
      </c>
      <c r="U244" s="108">
        <v>3550</v>
      </c>
      <c r="V244" s="108">
        <v>1738</v>
      </c>
      <c r="W244" s="108">
        <v>99</v>
      </c>
      <c r="X244" s="113">
        <v>2019</v>
      </c>
      <c r="Y244" s="113">
        <v>125</v>
      </c>
      <c r="Z244" s="113">
        <v>0</v>
      </c>
      <c r="AA244" s="114" t="s">
        <v>663</v>
      </c>
      <c r="AB244" s="108">
        <v>394</v>
      </c>
      <c r="AC244" s="109" t="s">
        <v>3</v>
      </c>
      <c r="AD244" s="152" t="s">
        <v>862</v>
      </c>
      <c r="AE244" s="152" t="s">
        <v>3</v>
      </c>
      <c r="AF244" s="153">
        <f t="shared" si="13"/>
        <v>-25</v>
      </c>
      <c r="AG244" s="154">
        <f t="shared" si="14"/>
        <v>5352.27</v>
      </c>
      <c r="AH244" s="155">
        <f t="shared" si="15"/>
        <v>-133806.75</v>
      </c>
      <c r="AI244" s="156"/>
    </row>
    <row r="245" spans="1:35" ht="36">
      <c r="A245" s="108">
        <v>2019</v>
      </c>
      <c r="B245" s="108">
        <v>209</v>
      </c>
      <c r="C245" s="109" t="s">
        <v>855</v>
      </c>
      <c r="D245" s="150" t="s">
        <v>863</v>
      </c>
      <c r="E245" s="109" t="s">
        <v>15</v>
      </c>
      <c r="F245" s="157" t="s">
        <v>864</v>
      </c>
      <c r="G245" s="112">
        <v>871.78</v>
      </c>
      <c r="H245" s="112">
        <v>157.21</v>
      </c>
      <c r="I245" s="143" t="s">
        <v>125</v>
      </c>
      <c r="J245" s="112">
        <f t="shared" si="12"/>
        <v>714.5699999999999</v>
      </c>
      <c r="K245" s="151" t="s">
        <v>227</v>
      </c>
      <c r="L245" s="108">
        <v>2019</v>
      </c>
      <c r="M245" s="108">
        <v>1532</v>
      </c>
      <c r="N245" s="109" t="s">
        <v>728</v>
      </c>
      <c r="O245" s="111" t="s">
        <v>228</v>
      </c>
      <c r="P245" s="109" t="s">
        <v>229</v>
      </c>
      <c r="Q245" s="109" t="s">
        <v>230</v>
      </c>
      <c r="R245" s="108">
        <v>8</v>
      </c>
      <c r="S245" s="111" t="s">
        <v>146</v>
      </c>
      <c r="T245" s="108">
        <v>1080203</v>
      </c>
      <c r="U245" s="108">
        <v>2890</v>
      </c>
      <c r="V245" s="108">
        <v>1937</v>
      </c>
      <c r="W245" s="108">
        <v>99</v>
      </c>
      <c r="X245" s="113">
        <v>2019</v>
      </c>
      <c r="Y245" s="113">
        <v>277</v>
      </c>
      <c r="Z245" s="113">
        <v>0</v>
      </c>
      <c r="AA245" s="114" t="s">
        <v>663</v>
      </c>
      <c r="AB245" s="108">
        <v>395</v>
      </c>
      <c r="AC245" s="109" t="s">
        <v>3</v>
      </c>
      <c r="AD245" s="152" t="s">
        <v>865</v>
      </c>
      <c r="AE245" s="152" t="s">
        <v>3</v>
      </c>
      <c r="AF245" s="153">
        <f t="shared" si="13"/>
        <v>-21</v>
      </c>
      <c r="AG245" s="154">
        <f t="shared" si="14"/>
        <v>714.5699999999999</v>
      </c>
      <c r="AH245" s="155">
        <f t="shared" si="15"/>
        <v>-15005.97</v>
      </c>
      <c r="AI245" s="156"/>
    </row>
    <row r="246" spans="1:35" ht="84">
      <c r="A246" s="108">
        <v>2019</v>
      </c>
      <c r="B246" s="108">
        <v>210</v>
      </c>
      <c r="C246" s="109" t="s">
        <v>855</v>
      </c>
      <c r="D246" s="150" t="s">
        <v>866</v>
      </c>
      <c r="E246" s="109" t="s">
        <v>15</v>
      </c>
      <c r="F246" s="157" t="s">
        <v>867</v>
      </c>
      <c r="G246" s="112">
        <v>174.23</v>
      </c>
      <c r="H246" s="112">
        <v>31.42</v>
      </c>
      <c r="I246" s="143" t="s">
        <v>125</v>
      </c>
      <c r="J246" s="112">
        <f t="shared" si="12"/>
        <v>142.81</v>
      </c>
      <c r="K246" s="151" t="s">
        <v>380</v>
      </c>
      <c r="L246" s="108">
        <v>2019</v>
      </c>
      <c r="M246" s="108">
        <v>1551</v>
      </c>
      <c r="N246" s="109" t="s">
        <v>708</v>
      </c>
      <c r="O246" s="111" t="s">
        <v>233</v>
      </c>
      <c r="P246" s="109" t="s">
        <v>234</v>
      </c>
      <c r="Q246" s="109" t="s">
        <v>235</v>
      </c>
      <c r="R246" s="108">
        <v>1</v>
      </c>
      <c r="S246" s="111" t="s">
        <v>139</v>
      </c>
      <c r="T246" s="108">
        <v>1010802</v>
      </c>
      <c r="U246" s="108">
        <v>790</v>
      </c>
      <c r="V246" s="108">
        <v>1056</v>
      </c>
      <c r="W246" s="108">
        <v>99</v>
      </c>
      <c r="X246" s="113">
        <v>2019</v>
      </c>
      <c r="Y246" s="113">
        <v>12</v>
      </c>
      <c r="Z246" s="113">
        <v>0</v>
      </c>
      <c r="AA246" s="114" t="s">
        <v>663</v>
      </c>
      <c r="AB246" s="108">
        <v>396</v>
      </c>
      <c r="AC246" s="109" t="s">
        <v>3</v>
      </c>
      <c r="AD246" s="152" t="s">
        <v>859</v>
      </c>
      <c r="AE246" s="152" t="s">
        <v>3</v>
      </c>
      <c r="AF246" s="153">
        <f t="shared" si="13"/>
        <v>-22</v>
      </c>
      <c r="AG246" s="154">
        <f t="shared" si="14"/>
        <v>142.81</v>
      </c>
      <c r="AH246" s="155">
        <f t="shared" si="15"/>
        <v>-3141.82</v>
      </c>
      <c r="AI246" s="156"/>
    </row>
    <row r="247" spans="1:35" ht="108">
      <c r="A247" s="108">
        <v>2019</v>
      </c>
      <c r="B247" s="108">
        <v>211</v>
      </c>
      <c r="C247" s="109" t="s">
        <v>855</v>
      </c>
      <c r="D247" s="150" t="s">
        <v>868</v>
      </c>
      <c r="E247" s="109" t="s">
        <v>15</v>
      </c>
      <c r="F247" s="157" t="s">
        <v>869</v>
      </c>
      <c r="G247" s="112">
        <v>1207.8</v>
      </c>
      <c r="H247" s="112">
        <v>217.8</v>
      </c>
      <c r="I247" s="143" t="s">
        <v>125</v>
      </c>
      <c r="J247" s="112">
        <f t="shared" si="12"/>
        <v>990</v>
      </c>
      <c r="K247" s="151" t="s">
        <v>870</v>
      </c>
      <c r="L247" s="108">
        <v>2019</v>
      </c>
      <c r="M247" s="108">
        <v>1549</v>
      </c>
      <c r="N247" s="109" t="s">
        <v>708</v>
      </c>
      <c r="O247" s="111" t="s">
        <v>136</v>
      </c>
      <c r="P247" s="109" t="s">
        <v>137</v>
      </c>
      <c r="Q247" s="109" t="s">
        <v>138</v>
      </c>
      <c r="R247" s="108">
        <v>2</v>
      </c>
      <c r="S247" s="111" t="s">
        <v>129</v>
      </c>
      <c r="T247" s="108">
        <v>1010803</v>
      </c>
      <c r="U247" s="108">
        <v>800</v>
      </c>
      <c r="V247" s="108">
        <v>1043</v>
      </c>
      <c r="W247" s="108">
        <v>1</v>
      </c>
      <c r="X247" s="113">
        <v>2019</v>
      </c>
      <c r="Y247" s="113">
        <v>191</v>
      </c>
      <c r="Z247" s="113">
        <v>0</v>
      </c>
      <c r="AA247" s="114" t="s">
        <v>663</v>
      </c>
      <c r="AB247" s="108">
        <v>392</v>
      </c>
      <c r="AC247" s="109" t="s">
        <v>3</v>
      </c>
      <c r="AD247" s="152" t="s">
        <v>859</v>
      </c>
      <c r="AE247" s="152" t="s">
        <v>3</v>
      </c>
      <c r="AF247" s="153">
        <f t="shared" si="13"/>
        <v>-22</v>
      </c>
      <c r="AG247" s="154">
        <f t="shared" si="14"/>
        <v>990</v>
      </c>
      <c r="AH247" s="155">
        <f t="shared" si="15"/>
        <v>-21780</v>
      </c>
      <c r="AI247" s="156"/>
    </row>
    <row r="248" spans="1:35" ht="96">
      <c r="A248" s="108">
        <v>2019</v>
      </c>
      <c r="B248" s="108">
        <v>212</v>
      </c>
      <c r="C248" s="109" t="s">
        <v>855</v>
      </c>
      <c r="D248" s="150" t="s">
        <v>871</v>
      </c>
      <c r="E248" s="109" t="s">
        <v>15</v>
      </c>
      <c r="F248" s="157" t="s">
        <v>872</v>
      </c>
      <c r="G248" s="112">
        <v>265.35</v>
      </c>
      <c r="H248" s="112">
        <v>47.85</v>
      </c>
      <c r="I248" s="143" t="s">
        <v>125</v>
      </c>
      <c r="J248" s="112">
        <f t="shared" si="12"/>
        <v>217.50000000000003</v>
      </c>
      <c r="K248" s="151" t="s">
        <v>873</v>
      </c>
      <c r="L248" s="108">
        <v>2019</v>
      </c>
      <c r="M248" s="108">
        <v>1527</v>
      </c>
      <c r="N248" s="109" t="s">
        <v>728</v>
      </c>
      <c r="O248" s="111" t="s">
        <v>636</v>
      </c>
      <c r="P248" s="109" t="s">
        <v>637</v>
      </c>
      <c r="Q248" s="109" t="s">
        <v>637</v>
      </c>
      <c r="R248" s="108">
        <v>8</v>
      </c>
      <c r="S248" s="111" t="s">
        <v>146</v>
      </c>
      <c r="T248" s="108">
        <v>1010502</v>
      </c>
      <c r="U248" s="108">
        <v>460</v>
      </c>
      <c r="V248" s="108">
        <v>1062</v>
      </c>
      <c r="W248" s="108">
        <v>80</v>
      </c>
      <c r="X248" s="113">
        <v>2019</v>
      </c>
      <c r="Y248" s="113">
        <v>190</v>
      </c>
      <c r="Z248" s="113">
        <v>0</v>
      </c>
      <c r="AA248" s="114" t="s">
        <v>663</v>
      </c>
      <c r="AB248" s="108">
        <v>397</v>
      </c>
      <c r="AC248" s="109" t="s">
        <v>3</v>
      </c>
      <c r="AD248" s="152" t="s">
        <v>865</v>
      </c>
      <c r="AE248" s="152" t="s">
        <v>3</v>
      </c>
      <c r="AF248" s="153">
        <f t="shared" si="13"/>
        <v>-21</v>
      </c>
      <c r="AG248" s="154">
        <f t="shared" si="14"/>
        <v>217.50000000000003</v>
      </c>
      <c r="AH248" s="155">
        <f t="shared" si="15"/>
        <v>-4567.500000000001</v>
      </c>
      <c r="AI248" s="156"/>
    </row>
    <row r="249" spans="1:35" ht="96">
      <c r="A249" s="108">
        <v>2019</v>
      </c>
      <c r="B249" s="108">
        <v>213</v>
      </c>
      <c r="C249" s="109" t="s">
        <v>855</v>
      </c>
      <c r="D249" s="150" t="s">
        <v>874</v>
      </c>
      <c r="E249" s="109" t="s">
        <v>704</v>
      </c>
      <c r="F249" s="157" t="s">
        <v>875</v>
      </c>
      <c r="G249" s="112">
        <v>13.69</v>
      </c>
      <c r="H249" s="112">
        <v>2.47</v>
      </c>
      <c r="I249" s="143" t="s">
        <v>125</v>
      </c>
      <c r="J249" s="112">
        <f t="shared" si="12"/>
        <v>11.219999999999999</v>
      </c>
      <c r="K249" s="151" t="s">
        <v>490</v>
      </c>
      <c r="L249" s="108">
        <v>2019</v>
      </c>
      <c r="M249" s="108">
        <v>1519</v>
      </c>
      <c r="N249" s="109" t="s">
        <v>728</v>
      </c>
      <c r="O249" s="111" t="s">
        <v>156</v>
      </c>
      <c r="P249" s="109" t="s">
        <v>157</v>
      </c>
      <c r="Q249" s="109" t="s">
        <v>157</v>
      </c>
      <c r="R249" s="108">
        <v>8</v>
      </c>
      <c r="S249" s="111" t="s">
        <v>146</v>
      </c>
      <c r="T249" s="108">
        <v>1080203</v>
      </c>
      <c r="U249" s="108">
        <v>2890</v>
      </c>
      <c r="V249" s="108">
        <v>1937</v>
      </c>
      <c r="W249" s="108">
        <v>99</v>
      </c>
      <c r="X249" s="113">
        <v>2019</v>
      </c>
      <c r="Y249" s="113">
        <v>133</v>
      </c>
      <c r="Z249" s="113">
        <v>0</v>
      </c>
      <c r="AA249" s="114" t="s">
        <v>663</v>
      </c>
      <c r="AB249" s="108">
        <v>403</v>
      </c>
      <c r="AC249" s="109" t="s">
        <v>3</v>
      </c>
      <c r="AD249" s="152" t="s">
        <v>865</v>
      </c>
      <c r="AE249" s="152" t="s">
        <v>3</v>
      </c>
      <c r="AF249" s="153">
        <f t="shared" si="13"/>
        <v>-21</v>
      </c>
      <c r="AG249" s="154">
        <f t="shared" si="14"/>
        <v>11.219999999999999</v>
      </c>
      <c r="AH249" s="155">
        <f t="shared" si="15"/>
        <v>-235.61999999999998</v>
      </c>
      <c r="AI249" s="156"/>
    </row>
    <row r="250" spans="1:35" ht="84">
      <c r="A250" s="108">
        <v>2019</v>
      </c>
      <c r="B250" s="108">
        <v>214</v>
      </c>
      <c r="C250" s="109" t="s">
        <v>855</v>
      </c>
      <c r="D250" s="150" t="s">
        <v>876</v>
      </c>
      <c r="E250" s="109" t="s">
        <v>704</v>
      </c>
      <c r="F250" s="157" t="s">
        <v>877</v>
      </c>
      <c r="G250" s="112">
        <v>281.27</v>
      </c>
      <c r="H250" s="112">
        <v>50.72</v>
      </c>
      <c r="I250" s="143" t="s">
        <v>125</v>
      </c>
      <c r="J250" s="112">
        <f t="shared" si="12"/>
        <v>230.54999999999998</v>
      </c>
      <c r="K250" s="151" t="s">
        <v>143</v>
      </c>
      <c r="L250" s="108">
        <v>2019</v>
      </c>
      <c r="M250" s="108">
        <v>1522</v>
      </c>
      <c r="N250" s="109" t="s">
        <v>728</v>
      </c>
      <c r="O250" s="111" t="s">
        <v>156</v>
      </c>
      <c r="P250" s="109" t="s">
        <v>157</v>
      </c>
      <c r="Q250" s="109" t="s">
        <v>157</v>
      </c>
      <c r="R250" s="108">
        <v>9</v>
      </c>
      <c r="S250" s="111" t="s">
        <v>175</v>
      </c>
      <c r="T250" s="108">
        <v>1060203</v>
      </c>
      <c r="U250" s="108">
        <v>2340</v>
      </c>
      <c r="V250" s="108">
        <v>1830</v>
      </c>
      <c r="W250" s="108">
        <v>2</v>
      </c>
      <c r="X250" s="113">
        <v>2018</v>
      </c>
      <c r="Y250" s="113">
        <v>168</v>
      </c>
      <c r="Z250" s="113">
        <v>0</v>
      </c>
      <c r="AA250" s="114" t="s">
        <v>878</v>
      </c>
      <c r="AB250" s="108">
        <v>414</v>
      </c>
      <c r="AC250" s="109" t="s">
        <v>878</v>
      </c>
      <c r="AD250" s="152" t="s">
        <v>865</v>
      </c>
      <c r="AE250" s="152" t="s">
        <v>878</v>
      </c>
      <c r="AF250" s="153">
        <f t="shared" si="13"/>
        <v>-19</v>
      </c>
      <c r="AG250" s="154">
        <f t="shared" si="14"/>
        <v>230.54999999999998</v>
      </c>
      <c r="AH250" s="155">
        <f t="shared" si="15"/>
        <v>-4380.45</v>
      </c>
      <c r="AI250" s="156"/>
    </row>
    <row r="251" spans="1:35" ht="96">
      <c r="A251" s="108">
        <v>2019</v>
      </c>
      <c r="B251" s="108">
        <v>215</v>
      </c>
      <c r="C251" s="109" t="s">
        <v>855</v>
      </c>
      <c r="D251" s="150" t="s">
        <v>879</v>
      </c>
      <c r="E251" s="109" t="s">
        <v>704</v>
      </c>
      <c r="F251" s="157" t="s">
        <v>880</v>
      </c>
      <c r="G251" s="112">
        <v>21.91</v>
      </c>
      <c r="H251" s="112">
        <v>3.95</v>
      </c>
      <c r="I251" s="143" t="s">
        <v>125</v>
      </c>
      <c r="J251" s="112">
        <f t="shared" si="12"/>
        <v>17.96</v>
      </c>
      <c r="K251" s="151" t="s">
        <v>490</v>
      </c>
      <c r="L251" s="108">
        <v>2019</v>
      </c>
      <c r="M251" s="108">
        <v>1508</v>
      </c>
      <c r="N251" s="109" t="s">
        <v>15</v>
      </c>
      <c r="O251" s="111" t="s">
        <v>156</v>
      </c>
      <c r="P251" s="109" t="s">
        <v>157</v>
      </c>
      <c r="Q251" s="109" t="s">
        <v>157</v>
      </c>
      <c r="R251" s="108">
        <v>8</v>
      </c>
      <c r="S251" s="111" t="s">
        <v>146</v>
      </c>
      <c r="T251" s="108">
        <v>1080203</v>
      </c>
      <c r="U251" s="108">
        <v>2890</v>
      </c>
      <c r="V251" s="108">
        <v>1937</v>
      </c>
      <c r="W251" s="108">
        <v>99</v>
      </c>
      <c r="X251" s="113">
        <v>2019</v>
      </c>
      <c r="Y251" s="113">
        <v>132</v>
      </c>
      <c r="Z251" s="113">
        <v>0</v>
      </c>
      <c r="AA251" s="114" t="s">
        <v>663</v>
      </c>
      <c r="AB251" s="108">
        <v>402</v>
      </c>
      <c r="AC251" s="109" t="s">
        <v>3</v>
      </c>
      <c r="AD251" s="152" t="s">
        <v>848</v>
      </c>
      <c r="AE251" s="152" t="s">
        <v>3</v>
      </c>
      <c r="AF251" s="153">
        <f t="shared" si="13"/>
        <v>-19</v>
      </c>
      <c r="AG251" s="154">
        <f t="shared" si="14"/>
        <v>17.96</v>
      </c>
      <c r="AH251" s="155">
        <f t="shared" si="15"/>
        <v>-341.24</v>
      </c>
      <c r="AI251" s="156"/>
    </row>
    <row r="252" spans="1:35" ht="96">
      <c r="A252" s="108">
        <v>2019</v>
      </c>
      <c r="B252" s="108">
        <v>216</v>
      </c>
      <c r="C252" s="109" t="s">
        <v>855</v>
      </c>
      <c r="D252" s="150" t="s">
        <v>881</v>
      </c>
      <c r="E252" s="109" t="s">
        <v>704</v>
      </c>
      <c r="F252" s="157" t="s">
        <v>882</v>
      </c>
      <c r="G252" s="112">
        <v>20.59</v>
      </c>
      <c r="H252" s="112">
        <v>3.71</v>
      </c>
      <c r="I252" s="143" t="s">
        <v>125</v>
      </c>
      <c r="J252" s="112">
        <f t="shared" si="12"/>
        <v>16.88</v>
      </c>
      <c r="K252" s="151" t="s">
        <v>490</v>
      </c>
      <c r="L252" s="108">
        <v>2019</v>
      </c>
      <c r="M252" s="108">
        <v>1521</v>
      </c>
      <c r="N252" s="109" t="s">
        <v>728</v>
      </c>
      <c r="O252" s="111" t="s">
        <v>156</v>
      </c>
      <c r="P252" s="109" t="s">
        <v>157</v>
      </c>
      <c r="Q252" s="109" t="s">
        <v>157</v>
      </c>
      <c r="R252" s="108">
        <v>8</v>
      </c>
      <c r="S252" s="111" t="s">
        <v>146</v>
      </c>
      <c r="T252" s="108">
        <v>1080203</v>
      </c>
      <c r="U252" s="108">
        <v>2890</v>
      </c>
      <c r="V252" s="108">
        <v>1937</v>
      </c>
      <c r="W252" s="108">
        <v>99</v>
      </c>
      <c r="X252" s="113">
        <v>2019</v>
      </c>
      <c r="Y252" s="113">
        <v>133</v>
      </c>
      <c r="Z252" s="113">
        <v>0</v>
      </c>
      <c r="AA252" s="114" t="s">
        <v>663</v>
      </c>
      <c r="AB252" s="108">
        <v>403</v>
      </c>
      <c r="AC252" s="109" t="s">
        <v>3</v>
      </c>
      <c r="AD252" s="152" t="s">
        <v>865</v>
      </c>
      <c r="AE252" s="152" t="s">
        <v>3</v>
      </c>
      <c r="AF252" s="153">
        <f t="shared" si="13"/>
        <v>-21</v>
      </c>
      <c r="AG252" s="154">
        <f t="shared" si="14"/>
        <v>16.88</v>
      </c>
      <c r="AH252" s="155">
        <f t="shared" si="15"/>
        <v>-354.47999999999996</v>
      </c>
      <c r="AI252" s="156"/>
    </row>
    <row r="253" spans="1:35" ht="84">
      <c r="A253" s="108">
        <v>2019</v>
      </c>
      <c r="B253" s="108">
        <v>217</v>
      </c>
      <c r="C253" s="109" t="s">
        <v>855</v>
      </c>
      <c r="D253" s="150" t="s">
        <v>883</v>
      </c>
      <c r="E253" s="109" t="s">
        <v>704</v>
      </c>
      <c r="F253" s="157" t="s">
        <v>884</v>
      </c>
      <c r="G253" s="112">
        <v>51.98</v>
      </c>
      <c r="H253" s="112">
        <v>9.37</v>
      </c>
      <c r="I253" s="143" t="s">
        <v>125</v>
      </c>
      <c r="J253" s="112">
        <f t="shared" si="12"/>
        <v>42.61</v>
      </c>
      <c r="K253" s="151" t="s">
        <v>490</v>
      </c>
      <c r="L253" s="108">
        <v>2019</v>
      </c>
      <c r="M253" s="108">
        <v>1520</v>
      </c>
      <c r="N253" s="109" t="s">
        <v>728</v>
      </c>
      <c r="O253" s="111" t="s">
        <v>156</v>
      </c>
      <c r="P253" s="109" t="s">
        <v>157</v>
      </c>
      <c r="Q253" s="109" t="s">
        <v>157</v>
      </c>
      <c r="R253" s="108">
        <v>9</v>
      </c>
      <c r="S253" s="111" t="s">
        <v>175</v>
      </c>
      <c r="T253" s="108">
        <v>1050103</v>
      </c>
      <c r="U253" s="108">
        <v>2010</v>
      </c>
      <c r="V253" s="108">
        <v>1476</v>
      </c>
      <c r="W253" s="108">
        <v>3</v>
      </c>
      <c r="X253" s="113">
        <v>2019</v>
      </c>
      <c r="Y253" s="113">
        <v>131</v>
      </c>
      <c r="Z253" s="113">
        <v>0</v>
      </c>
      <c r="AA253" s="114" t="s">
        <v>663</v>
      </c>
      <c r="AB253" s="108">
        <v>401</v>
      </c>
      <c r="AC253" s="109" t="s">
        <v>3</v>
      </c>
      <c r="AD253" s="152" t="s">
        <v>865</v>
      </c>
      <c r="AE253" s="152" t="s">
        <v>3</v>
      </c>
      <c r="AF253" s="153">
        <f t="shared" si="13"/>
        <v>-21</v>
      </c>
      <c r="AG253" s="154">
        <f t="shared" si="14"/>
        <v>42.61</v>
      </c>
      <c r="AH253" s="155">
        <f t="shared" si="15"/>
        <v>-894.81</v>
      </c>
      <c r="AI253" s="156"/>
    </row>
    <row r="254" spans="1:35" ht="84">
      <c r="A254" s="108">
        <v>2019</v>
      </c>
      <c r="B254" s="108">
        <v>218</v>
      </c>
      <c r="C254" s="109" t="s">
        <v>855</v>
      </c>
      <c r="D254" s="150" t="s">
        <v>885</v>
      </c>
      <c r="E254" s="109" t="s">
        <v>704</v>
      </c>
      <c r="F254" s="157" t="s">
        <v>886</v>
      </c>
      <c r="G254" s="112">
        <v>406.1</v>
      </c>
      <c r="H254" s="112">
        <v>73.23</v>
      </c>
      <c r="I254" s="143" t="s">
        <v>125</v>
      </c>
      <c r="J254" s="112">
        <f t="shared" si="12"/>
        <v>332.87</v>
      </c>
      <c r="K254" s="151" t="s">
        <v>490</v>
      </c>
      <c r="L254" s="108">
        <v>2019</v>
      </c>
      <c r="M254" s="108">
        <v>1507</v>
      </c>
      <c r="N254" s="109" t="s">
        <v>15</v>
      </c>
      <c r="O254" s="111" t="s">
        <v>156</v>
      </c>
      <c r="P254" s="109" t="s">
        <v>157</v>
      </c>
      <c r="Q254" s="109" t="s">
        <v>157</v>
      </c>
      <c r="R254" s="108">
        <v>1</v>
      </c>
      <c r="S254" s="111" t="s">
        <v>139</v>
      </c>
      <c r="T254" s="108">
        <v>1010803</v>
      </c>
      <c r="U254" s="108">
        <v>800</v>
      </c>
      <c r="V254" s="108">
        <v>1043</v>
      </c>
      <c r="W254" s="108">
        <v>6</v>
      </c>
      <c r="X254" s="113">
        <v>2019</v>
      </c>
      <c r="Y254" s="113">
        <v>126</v>
      </c>
      <c r="Z254" s="113">
        <v>0</v>
      </c>
      <c r="AA254" s="114" t="s">
        <v>663</v>
      </c>
      <c r="AB254" s="108">
        <v>398</v>
      </c>
      <c r="AC254" s="109" t="s">
        <v>3</v>
      </c>
      <c r="AD254" s="152" t="s">
        <v>848</v>
      </c>
      <c r="AE254" s="152" t="s">
        <v>3</v>
      </c>
      <c r="AF254" s="153">
        <f t="shared" si="13"/>
        <v>-19</v>
      </c>
      <c r="AG254" s="154">
        <f t="shared" si="14"/>
        <v>332.87</v>
      </c>
      <c r="AH254" s="155">
        <f t="shared" si="15"/>
        <v>-6324.53</v>
      </c>
      <c r="AI254" s="156"/>
    </row>
    <row r="255" spans="1:35" ht="108">
      <c r="A255" s="108">
        <v>2019</v>
      </c>
      <c r="B255" s="108">
        <v>219</v>
      </c>
      <c r="C255" s="109" t="s">
        <v>855</v>
      </c>
      <c r="D255" s="150" t="s">
        <v>887</v>
      </c>
      <c r="E255" s="109" t="s">
        <v>704</v>
      </c>
      <c r="F255" s="157" t="s">
        <v>888</v>
      </c>
      <c r="G255" s="112">
        <v>2408.59</v>
      </c>
      <c r="H255" s="112">
        <v>434.34</v>
      </c>
      <c r="I255" s="143" t="s">
        <v>125</v>
      </c>
      <c r="J255" s="112">
        <f t="shared" si="12"/>
        <v>1974.2500000000002</v>
      </c>
      <c r="K255" s="151" t="s">
        <v>490</v>
      </c>
      <c r="L255" s="108">
        <v>2019</v>
      </c>
      <c r="M255" s="108">
        <v>1506</v>
      </c>
      <c r="N255" s="109" t="s">
        <v>15</v>
      </c>
      <c r="O255" s="111" t="s">
        <v>156</v>
      </c>
      <c r="P255" s="109" t="s">
        <v>157</v>
      </c>
      <c r="Q255" s="109" t="s">
        <v>157</v>
      </c>
      <c r="R255" s="108">
        <v>8</v>
      </c>
      <c r="S255" s="111" t="s">
        <v>146</v>
      </c>
      <c r="T255" s="108">
        <v>1080203</v>
      </c>
      <c r="U255" s="108">
        <v>2890</v>
      </c>
      <c r="V255" s="108">
        <v>1937</v>
      </c>
      <c r="W255" s="108">
        <v>99</v>
      </c>
      <c r="X255" s="113">
        <v>2019</v>
      </c>
      <c r="Y255" s="113">
        <v>133</v>
      </c>
      <c r="Z255" s="113">
        <v>0</v>
      </c>
      <c r="AA255" s="114" t="s">
        <v>663</v>
      </c>
      <c r="AB255" s="108">
        <v>403</v>
      </c>
      <c r="AC255" s="109" t="s">
        <v>3</v>
      </c>
      <c r="AD255" s="152" t="s">
        <v>848</v>
      </c>
      <c r="AE255" s="152" t="s">
        <v>3</v>
      </c>
      <c r="AF255" s="153">
        <f t="shared" si="13"/>
        <v>-19</v>
      </c>
      <c r="AG255" s="154">
        <f t="shared" si="14"/>
        <v>1974.2500000000002</v>
      </c>
      <c r="AH255" s="155">
        <f t="shared" si="15"/>
        <v>-37510.75000000001</v>
      </c>
      <c r="AI255" s="156"/>
    </row>
    <row r="256" spans="1:35" ht="84">
      <c r="A256" s="108">
        <v>2019</v>
      </c>
      <c r="B256" s="108">
        <v>220</v>
      </c>
      <c r="C256" s="109" t="s">
        <v>855</v>
      </c>
      <c r="D256" s="150" t="s">
        <v>889</v>
      </c>
      <c r="E256" s="109" t="s">
        <v>704</v>
      </c>
      <c r="F256" s="157" t="s">
        <v>890</v>
      </c>
      <c r="G256" s="112">
        <v>53.39</v>
      </c>
      <c r="H256" s="112">
        <v>9.63</v>
      </c>
      <c r="I256" s="143" t="s">
        <v>125</v>
      </c>
      <c r="J256" s="112">
        <f t="shared" si="12"/>
        <v>43.76</v>
      </c>
      <c r="K256" s="151" t="s">
        <v>490</v>
      </c>
      <c r="L256" s="108">
        <v>2019</v>
      </c>
      <c r="M256" s="108">
        <v>1525</v>
      </c>
      <c r="N256" s="109" t="s">
        <v>728</v>
      </c>
      <c r="O256" s="111" t="s">
        <v>156</v>
      </c>
      <c r="P256" s="109" t="s">
        <v>157</v>
      </c>
      <c r="Q256" s="109" t="s">
        <v>157</v>
      </c>
      <c r="R256" s="108">
        <v>8</v>
      </c>
      <c r="S256" s="111" t="s">
        <v>146</v>
      </c>
      <c r="T256" s="108">
        <v>1100503</v>
      </c>
      <c r="U256" s="108">
        <v>4210</v>
      </c>
      <c r="V256" s="108">
        <v>1656</v>
      </c>
      <c r="W256" s="108">
        <v>99</v>
      </c>
      <c r="X256" s="113">
        <v>2019</v>
      </c>
      <c r="Y256" s="113">
        <v>130</v>
      </c>
      <c r="Z256" s="113">
        <v>0</v>
      </c>
      <c r="AA256" s="114" t="s">
        <v>663</v>
      </c>
      <c r="AB256" s="108">
        <v>404</v>
      </c>
      <c r="AC256" s="109" t="s">
        <v>3</v>
      </c>
      <c r="AD256" s="152" t="s">
        <v>865</v>
      </c>
      <c r="AE256" s="152" t="s">
        <v>3</v>
      </c>
      <c r="AF256" s="153">
        <f t="shared" si="13"/>
        <v>-21</v>
      </c>
      <c r="AG256" s="154">
        <f t="shared" si="14"/>
        <v>43.76</v>
      </c>
      <c r="AH256" s="155">
        <f t="shared" si="15"/>
        <v>-918.9599999999999</v>
      </c>
      <c r="AI256" s="156"/>
    </row>
    <row r="257" spans="1:35" ht="84">
      <c r="A257" s="108">
        <v>2019</v>
      </c>
      <c r="B257" s="108">
        <v>221</v>
      </c>
      <c r="C257" s="109" t="s">
        <v>855</v>
      </c>
      <c r="D257" s="150" t="s">
        <v>891</v>
      </c>
      <c r="E257" s="109" t="s">
        <v>704</v>
      </c>
      <c r="F257" s="157" t="s">
        <v>892</v>
      </c>
      <c r="G257" s="112">
        <v>265.9</v>
      </c>
      <c r="H257" s="112">
        <v>24.17</v>
      </c>
      <c r="I257" s="143" t="s">
        <v>125</v>
      </c>
      <c r="J257" s="112">
        <f t="shared" si="12"/>
        <v>241.72999999999996</v>
      </c>
      <c r="K257" s="151" t="s">
        <v>490</v>
      </c>
      <c r="L257" s="108">
        <v>2019</v>
      </c>
      <c r="M257" s="108">
        <v>1523</v>
      </c>
      <c r="N257" s="109" t="s">
        <v>728</v>
      </c>
      <c r="O257" s="111" t="s">
        <v>156</v>
      </c>
      <c r="P257" s="109" t="s">
        <v>157</v>
      </c>
      <c r="Q257" s="109" t="s">
        <v>157</v>
      </c>
      <c r="R257" s="108">
        <v>5</v>
      </c>
      <c r="S257" s="111" t="s">
        <v>167</v>
      </c>
      <c r="T257" s="108">
        <v>1040203</v>
      </c>
      <c r="U257" s="108">
        <v>1570</v>
      </c>
      <c r="V257" s="108">
        <v>1366</v>
      </c>
      <c r="W257" s="108">
        <v>2</v>
      </c>
      <c r="X257" s="113">
        <v>2019</v>
      </c>
      <c r="Y257" s="113">
        <v>128</v>
      </c>
      <c r="Z257" s="113">
        <v>0</v>
      </c>
      <c r="AA257" s="114" t="s">
        <v>663</v>
      </c>
      <c r="AB257" s="108">
        <v>400</v>
      </c>
      <c r="AC257" s="109" t="s">
        <v>3</v>
      </c>
      <c r="AD257" s="152" t="s">
        <v>865</v>
      </c>
      <c r="AE257" s="152" t="s">
        <v>3</v>
      </c>
      <c r="AF257" s="153">
        <f t="shared" si="13"/>
        <v>-21</v>
      </c>
      <c r="AG257" s="154">
        <f t="shared" si="14"/>
        <v>241.72999999999996</v>
      </c>
      <c r="AH257" s="155">
        <f t="shared" si="15"/>
        <v>-5076.329999999999</v>
      </c>
      <c r="AI257" s="156"/>
    </row>
    <row r="258" spans="1:35" ht="96">
      <c r="A258" s="108">
        <v>2019</v>
      </c>
      <c r="B258" s="108">
        <v>222</v>
      </c>
      <c r="C258" s="109" t="s">
        <v>855</v>
      </c>
      <c r="D258" s="150" t="s">
        <v>893</v>
      </c>
      <c r="E258" s="109" t="s">
        <v>704</v>
      </c>
      <c r="F258" s="157" t="s">
        <v>894</v>
      </c>
      <c r="G258" s="112">
        <v>69.55</v>
      </c>
      <c r="H258" s="112">
        <v>12.54</v>
      </c>
      <c r="I258" s="143" t="s">
        <v>125</v>
      </c>
      <c r="J258" s="112">
        <f t="shared" si="12"/>
        <v>57.01</v>
      </c>
      <c r="K258" s="151" t="s">
        <v>490</v>
      </c>
      <c r="L258" s="108">
        <v>2019</v>
      </c>
      <c r="M258" s="108">
        <v>1526</v>
      </c>
      <c r="N258" s="109" t="s">
        <v>728</v>
      </c>
      <c r="O258" s="111" t="s">
        <v>156</v>
      </c>
      <c r="P258" s="109" t="s">
        <v>157</v>
      </c>
      <c r="Q258" s="109" t="s">
        <v>157</v>
      </c>
      <c r="R258" s="108">
        <v>8</v>
      </c>
      <c r="S258" s="111" t="s">
        <v>146</v>
      </c>
      <c r="T258" s="108">
        <v>1080203</v>
      </c>
      <c r="U258" s="108">
        <v>2890</v>
      </c>
      <c r="V258" s="108">
        <v>1937</v>
      </c>
      <c r="W258" s="108">
        <v>99</v>
      </c>
      <c r="X258" s="113">
        <v>2019</v>
      </c>
      <c r="Y258" s="113">
        <v>133</v>
      </c>
      <c r="Z258" s="113">
        <v>0</v>
      </c>
      <c r="AA258" s="114" t="s">
        <v>663</v>
      </c>
      <c r="AB258" s="108">
        <v>403</v>
      </c>
      <c r="AC258" s="109" t="s">
        <v>3</v>
      </c>
      <c r="AD258" s="152" t="s">
        <v>865</v>
      </c>
      <c r="AE258" s="152" t="s">
        <v>3</v>
      </c>
      <c r="AF258" s="153">
        <f t="shared" si="13"/>
        <v>-21</v>
      </c>
      <c r="AG258" s="154">
        <f t="shared" si="14"/>
        <v>57.01</v>
      </c>
      <c r="AH258" s="155">
        <f t="shared" si="15"/>
        <v>-1197.21</v>
      </c>
      <c r="AI258" s="156"/>
    </row>
    <row r="259" spans="1:35" ht="96">
      <c r="A259" s="108">
        <v>2019</v>
      </c>
      <c r="B259" s="108">
        <v>223</v>
      </c>
      <c r="C259" s="109" t="s">
        <v>855</v>
      </c>
      <c r="D259" s="150" t="s">
        <v>895</v>
      </c>
      <c r="E259" s="109" t="s">
        <v>704</v>
      </c>
      <c r="F259" s="157" t="s">
        <v>896</v>
      </c>
      <c r="G259" s="112">
        <v>90.4</v>
      </c>
      <c r="H259" s="112">
        <v>16.3</v>
      </c>
      <c r="I259" s="143" t="s">
        <v>125</v>
      </c>
      <c r="J259" s="112">
        <f t="shared" si="12"/>
        <v>74.10000000000001</v>
      </c>
      <c r="K259" s="151" t="s">
        <v>490</v>
      </c>
      <c r="L259" s="108">
        <v>2019</v>
      </c>
      <c r="M259" s="108">
        <v>1524</v>
      </c>
      <c r="N259" s="109" t="s">
        <v>728</v>
      </c>
      <c r="O259" s="111" t="s">
        <v>156</v>
      </c>
      <c r="P259" s="109" t="s">
        <v>157</v>
      </c>
      <c r="Q259" s="109" t="s">
        <v>157</v>
      </c>
      <c r="R259" s="108">
        <v>8</v>
      </c>
      <c r="S259" s="111" t="s">
        <v>146</v>
      </c>
      <c r="T259" s="108">
        <v>1080203</v>
      </c>
      <c r="U259" s="108">
        <v>2890</v>
      </c>
      <c r="V259" s="108">
        <v>1937</v>
      </c>
      <c r="W259" s="108">
        <v>99</v>
      </c>
      <c r="X259" s="113">
        <v>2019</v>
      </c>
      <c r="Y259" s="113">
        <v>133</v>
      </c>
      <c r="Z259" s="113">
        <v>0</v>
      </c>
      <c r="AA259" s="114" t="s">
        <v>663</v>
      </c>
      <c r="AB259" s="108">
        <v>403</v>
      </c>
      <c r="AC259" s="109" t="s">
        <v>3</v>
      </c>
      <c r="AD259" s="152" t="s">
        <v>865</v>
      </c>
      <c r="AE259" s="152" t="s">
        <v>3</v>
      </c>
      <c r="AF259" s="153">
        <f t="shared" si="13"/>
        <v>-21</v>
      </c>
      <c r="AG259" s="154">
        <f t="shared" si="14"/>
        <v>74.10000000000001</v>
      </c>
      <c r="AH259" s="155">
        <f t="shared" si="15"/>
        <v>-1556.1000000000001</v>
      </c>
      <c r="AI259" s="156"/>
    </row>
    <row r="260" spans="1:35" ht="96">
      <c r="A260" s="108">
        <v>2019</v>
      </c>
      <c r="B260" s="108">
        <v>224</v>
      </c>
      <c r="C260" s="109" t="s">
        <v>855</v>
      </c>
      <c r="D260" s="150" t="s">
        <v>897</v>
      </c>
      <c r="E260" s="109" t="s">
        <v>704</v>
      </c>
      <c r="F260" s="157" t="s">
        <v>898</v>
      </c>
      <c r="G260" s="112">
        <v>22.33</v>
      </c>
      <c r="H260" s="112">
        <v>4.03</v>
      </c>
      <c r="I260" s="143" t="s">
        <v>125</v>
      </c>
      <c r="J260" s="112">
        <f t="shared" si="12"/>
        <v>18.299999999999997</v>
      </c>
      <c r="K260" s="151" t="s">
        <v>490</v>
      </c>
      <c r="L260" s="108">
        <v>2019</v>
      </c>
      <c r="M260" s="108">
        <v>1529</v>
      </c>
      <c r="N260" s="109" t="s">
        <v>728</v>
      </c>
      <c r="O260" s="111" t="s">
        <v>156</v>
      </c>
      <c r="P260" s="109" t="s">
        <v>157</v>
      </c>
      <c r="Q260" s="109" t="s">
        <v>157</v>
      </c>
      <c r="R260" s="108">
        <v>8</v>
      </c>
      <c r="S260" s="111" t="s">
        <v>146</v>
      </c>
      <c r="T260" s="108">
        <v>1080203</v>
      </c>
      <c r="U260" s="108">
        <v>2890</v>
      </c>
      <c r="V260" s="108">
        <v>1937</v>
      </c>
      <c r="W260" s="108">
        <v>99</v>
      </c>
      <c r="X260" s="113">
        <v>2019</v>
      </c>
      <c r="Y260" s="113">
        <v>132</v>
      </c>
      <c r="Z260" s="113">
        <v>0</v>
      </c>
      <c r="AA260" s="114" t="s">
        <v>663</v>
      </c>
      <c r="AB260" s="108">
        <v>402</v>
      </c>
      <c r="AC260" s="109" t="s">
        <v>3</v>
      </c>
      <c r="AD260" s="152" t="s">
        <v>865</v>
      </c>
      <c r="AE260" s="152" t="s">
        <v>3</v>
      </c>
      <c r="AF260" s="153">
        <f t="shared" si="13"/>
        <v>-21</v>
      </c>
      <c r="AG260" s="154">
        <f t="shared" si="14"/>
        <v>18.299999999999997</v>
      </c>
      <c r="AH260" s="155">
        <f t="shared" si="15"/>
        <v>-384.29999999999995</v>
      </c>
      <c r="AI260" s="156"/>
    </row>
    <row r="261" spans="1:35" ht="96">
      <c r="A261" s="108">
        <v>2019</v>
      </c>
      <c r="B261" s="108">
        <v>225</v>
      </c>
      <c r="C261" s="109" t="s">
        <v>855</v>
      </c>
      <c r="D261" s="150" t="s">
        <v>899</v>
      </c>
      <c r="E261" s="109" t="s">
        <v>704</v>
      </c>
      <c r="F261" s="157" t="s">
        <v>900</v>
      </c>
      <c r="G261" s="112">
        <v>22.5</v>
      </c>
      <c r="H261" s="112">
        <v>4.06</v>
      </c>
      <c r="I261" s="143" t="s">
        <v>125</v>
      </c>
      <c r="J261" s="112">
        <f t="shared" si="12"/>
        <v>18.44</v>
      </c>
      <c r="K261" s="151" t="s">
        <v>490</v>
      </c>
      <c r="L261" s="108">
        <v>2019</v>
      </c>
      <c r="M261" s="108">
        <v>1561</v>
      </c>
      <c r="N261" s="109" t="s">
        <v>708</v>
      </c>
      <c r="O261" s="111" t="s">
        <v>156</v>
      </c>
      <c r="P261" s="109" t="s">
        <v>157</v>
      </c>
      <c r="Q261" s="109" t="s">
        <v>157</v>
      </c>
      <c r="R261" s="108">
        <v>8</v>
      </c>
      <c r="S261" s="111" t="s">
        <v>146</v>
      </c>
      <c r="T261" s="108">
        <v>1080203</v>
      </c>
      <c r="U261" s="108">
        <v>2890</v>
      </c>
      <c r="V261" s="108">
        <v>1937</v>
      </c>
      <c r="W261" s="108">
        <v>99</v>
      </c>
      <c r="X261" s="113">
        <v>2019</v>
      </c>
      <c r="Y261" s="113">
        <v>132</v>
      </c>
      <c r="Z261" s="113">
        <v>0</v>
      </c>
      <c r="AA261" s="114" t="s">
        <v>663</v>
      </c>
      <c r="AB261" s="108">
        <v>402</v>
      </c>
      <c r="AC261" s="109" t="s">
        <v>3</v>
      </c>
      <c r="AD261" s="152" t="s">
        <v>859</v>
      </c>
      <c r="AE261" s="152" t="s">
        <v>3</v>
      </c>
      <c r="AF261" s="153">
        <f t="shared" si="13"/>
        <v>-22</v>
      </c>
      <c r="AG261" s="154">
        <f t="shared" si="14"/>
        <v>18.44</v>
      </c>
      <c r="AH261" s="155">
        <f t="shared" si="15"/>
        <v>-405.68</v>
      </c>
      <c r="AI261" s="156"/>
    </row>
    <row r="262" spans="1:35" ht="96">
      <c r="A262" s="108">
        <v>2019</v>
      </c>
      <c r="B262" s="108">
        <v>226</v>
      </c>
      <c r="C262" s="109" t="s">
        <v>855</v>
      </c>
      <c r="D262" s="150" t="s">
        <v>901</v>
      </c>
      <c r="E262" s="109" t="s">
        <v>704</v>
      </c>
      <c r="F262" s="157" t="s">
        <v>902</v>
      </c>
      <c r="G262" s="112">
        <v>13.1</v>
      </c>
      <c r="H262" s="112">
        <v>2.36</v>
      </c>
      <c r="I262" s="143" t="s">
        <v>125</v>
      </c>
      <c r="J262" s="112">
        <f t="shared" si="12"/>
        <v>10.74</v>
      </c>
      <c r="K262" s="151" t="s">
        <v>490</v>
      </c>
      <c r="L262" s="108">
        <v>2019</v>
      </c>
      <c r="M262" s="108">
        <v>1528</v>
      </c>
      <c r="N262" s="109" t="s">
        <v>728</v>
      </c>
      <c r="O262" s="111" t="s">
        <v>156</v>
      </c>
      <c r="P262" s="109" t="s">
        <v>157</v>
      </c>
      <c r="Q262" s="109" t="s">
        <v>157</v>
      </c>
      <c r="R262" s="108">
        <v>8</v>
      </c>
      <c r="S262" s="111" t="s">
        <v>146</v>
      </c>
      <c r="T262" s="108">
        <v>1080203</v>
      </c>
      <c r="U262" s="108">
        <v>2890</v>
      </c>
      <c r="V262" s="108">
        <v>1937</v>
      </c>
      <c r="W262" s="108">
        <v>99</v>
      </c>
      <c r="X262" s="113">
        <v>2019</v>
      </c>
      <c r="Y262" s="113">
        <v>133</v>
      </c>
      <c r="Z262" s="113">
        <v>0</v>
      </c>
      <c r="AA262" s="114" t="s">
        <v>663</v>
      </c>
      <c r="AB262" s="108">
        <v>403</v>
      </c>
      <c r="AC262" s="109" t="s">
        <v>3</v>
      </c>
      <c r="AD262" s="152" t="s">
        <v>865</v>
      </c>
      <c r="AE262" s="152" t="s">
        <v>3</v>
      </c>
      <c r="AF262" s="153">
        <f t="shared" si="13"/>
        <v>-21</v>
      </c>
      <c r="AG262" s="154">
        <f t="shared" si="14"/>
        <v>10.74</v>
      </c>
      <c r="AH262" s="155">
        <f t="shared" si="15"/>
        <v>-225.54</v>
      </c>
      <c r="AI262" s="156"/>
    </row>
    <row r="263" spans="1:35" ht="108">
      <c r="A263" s="108">
        <v>2019</v>
      </c>
      <c r="B263" s="108">
        <v>227</v>
      </c>
      <c r="C263" s="109" t="s">
        <v>663</v>
      </c>
      <c r="D263" s="150" t="s">
        <v>903</v>
      </c>
      <c r="E263" s="109" t="s">
        <v>15</v>
      </c>
      <c r="F263" s="157" t="s">
        <v>904</v>
      </c>
      <c r="G263" s="112">
        <v>471.6</v>
      </c>
      <c r="H263" s="112">
        <v>22.46</v>
      </c>
      <c r="I263" s="143" t="s">
        <v>125</v>
      </c>
      <c r="J263" s="112">
        <f t="shared" si="12"/>
        <v>449.14000000000004</v>
      </c>
      <c r="K263" s="151" t="s">
        <v>239</v>
      </c>
      <c r="L263" s="108">
        <v>2019</v>
      </c>
      <c r="M263" s="108">
        <v>1587</v>
      </c>
      <c r="N263" s="109" t="s">
        <v>855</v>
      </c>
      <c r="O263" s="111" t="s">
        <v>241</v>
      </c>
      <c r="P263" s="109" t="s">
        <v>242</v>
      </c>
      <c r="Q263" s="109" t="s">
        <v>611</v>
      </c>
      <c r="R263" s="108">
        <v>6</v>
      </c>
      <c r="S263" s="111" t="s">
        <v>250</v>
      </c>
      <c r="T263" s="108">
        <v>1100403</v>
      </c>
      <c r="U263" s="108">
        <v>4100</v>
      </c>
      <c r="V263" s="108">
        <v>1782</v>
      </c>
      <c r="W263" s="108">
        <v>99</v>
      </c>
      <c r="X263" s="113">
        <v>2019</v>
      </c>
      <c r="Y263" s="113">
        <v>25</v>
      </c>
      <c r="Z263" s="113">
        <v>0</v>
      </c>
      <c r="AA263" s="114" t="s">
        <v>663</v>
      </c>
      <c r="AB263" s="108">
        <v>385</v>
      </c>
      <c r="AC263" s="109" t="s">
        <v>663</v>
      </c>
      <c r="AD263" s="152" t="s">
        <v>862</v>
      </c>
      <c r="AE263" s="152" t="s">
        <v>663</v>
      </c>
      <c r="AF263" s="153">
        <f t="shared" si="13"/>
        <v>-28</v>
      </c>
      <c r="AG263" s="154">
        <f t="shared" si="14"/>
        <v>449.14000000000004</v>
      </c>
      <c r="AH263" s="155">
        <f t="shared" si="15"/>
        <v>-12575.920000000002</v>
      </c>
      <c r="AI263" s="156"/>
    </row>
    <row r="264" spans="1:35" ht="24">
      <c r="A264" s="108">
        <v>2019</v>
      </c>
      <c r="B264" s="108">
        <v>228</v>
      </c>
      <c r="C264" s="109" t="s">
        <v>663</v>
      </c>
      <c r="D264" s="150" t="s">
        <v>905</v>
      </c>
      <c r="E264" s="109" t="s">
        <v>15</v>
      </c>
      <c r="F264" s="157" t="s">
        <v>906</v>
      </c>
      <c r="G264" s="112">
        <v>1680.43</v>
      </c>
      <c r="H264" s="112">
        <v>303.03</v>
      </c>
      <c r="I264" s="143" t="s">
        <v>125</v>
      </c>
      <c r="J264" s="112">
        <f aca="true" t="shared" si="16" ref="J264:J327">IF(I264="SI",G264-H264,G264)</f>
        <v>1377.4</v>
      </c>
      <c r="K264" s="151" t="s">
        <v>607</v>
      </c>
      <c r="L264" s="108">
        <v>2019</v>
      </c>
      <c r="M264" s="108">
        <v>1601</v>
      </c>
      <c r="N264" s="109" t="s">
        <v>663</v>
      </c>
      <c r="O264" s="111" t="s">
        <v>222</v>
      </c>
      <c r="P264" s="109" t="s">
        <v>223</v>
      </c>
      <c r="Q264" s="109" t="s">
        <v>223</v>
      </c>
      <c r="R264" s="108">
        <v>8</v>
      </c>
      <c r="S264" s="111" t="s">
        <v>146</v>
      </c>
      <c r="T264" s="108">
        <v>1090503</v>
      </c>
      <c r="U264" s="108">
        <v>3550</v>
      </c>
      <c r="V264" s="108">
        <v>1738</v>
      </c>
      <c r="W264" s="108">
        <v>1</v>
      </c>
      <c r="X264" s="113">
        <v>2019</v>
      </c>
      <c r="Y264" s="113">
        <v>116</v>
      </c>
      <c r="Z264" s="113">
        <v>0</v>
      </c>
      <c r="AA264" s="114" t="s">
        <v>663</v>
      </c>
      <c r="AB264" s="108">
        <v>411</v>
      </c>
      <c r="AC264" s="109" t="s">
        <v>3</v>
      </c>
      <c r="AD264" s="152" t="s">
        <v>907</v>
      </c>
      <c r="AE264" s="152" t="s">
        <v>3</v>
      </c>
      <c r="AF264" s="153">
        <f aca="true" t="shared" si="17" ref="AF264:AF327">AE264-AD264</f>
        <v>-27</v>
      </c>
      <c r="AG264" s="154">
        <f aca="true" t="shared" si="18" ref="AG264:AG327">IF(AI264="SI",0,J264)</f>
        <v>1377.4</v>
      </c>
      <c r="AH264" s="155">
        <f aca="true" t="shared" si="19" ref="AH264:AH327">AG264*AF264</f>
        <v>-37189.8</v>
      </c>
      <c r="AI264" s="156"/>
    </row>
    <row r="265" spans="1:35" ht="36">
      <c r="A265" s="108">
        <v>2019</v>
      </c>
      <c r="B265" s="108">
        <v>229</v>
      </c>
      <c r="C265" s="109" t="s">
        <v>663</v>
      </c>
      <c r="D265" s="150" t="s">
        <v>908</v>
      </c>
      <c r="E265" s="109" t="s">
        <v>15</v>
      </c>
      <c r="F265" s="157" t="s">
        <v>909</v>
      </c>
      <c r="G265" s="112">
        <v>18.42</v>
      </c>
      <c r="H265" s="112">
        <v>3.32</v>
      </c>
      <c r="I265" s="143" t="s">
        <v>125</v>
      </c>
      <c r="J265" s="112">
        <f t="shared" si="16"/>
        <v>15.100000000000001</v>
      </c>
      <c r="K265" s="151" t="s">
        <v>755</v>
      </c>
      <c r="L265" s="108">
        <v>2019</v>
      </c>
      <c r="M265" s="108">
        <v>1604</v>
      </c>
      <c r="N265" s="109" t="s">
        <v>663</v>
      </c>
      <c r="O265" s="111" t="s">
        <v>517</v>
      </c>
      <c r="P265" s="109" t="s">
        <v>518</v>
      </c>
      <c r="Q265" s="109" t="s">
        <v>519</v>
      </c>
      <c r="R265" s="108">
        <v>1</v>
      </c>
      <c r="S265" s="111" t="s">
        <v>139</v>
      </c>
      <c r="T265" s="108">
        <v>1010802</v>
      </c>
      <c r="U265" s="108">
        <v>790</v>
      </c>
      <c r="V265" s="108">
        <v>1043</v>
      </c>
      <c r="W265" s="108">
        <v>99</v>
      </c>
      <c r="X265" s="113">
        <v>2019</v>
      </c>
      <c r="Y265" s="113">
        <v>117</v>
      </c>
      <c r="Z265" s="113">
        <v>0</v>
      </c>
      <c r="AA265" s="114" t="s">
        <v>663</v>
      </c>
      <c r="AB265" s="108">
        <v>386</v>
      </c>
      <c r="AC265" s="109" t="s">
        <v>663</v>
      </c>
      <c r="AD265" s="152" t="s">
        <v>907</v>
      </c>
      <c r="AE265" s="152" t="s">
        <v>663</v>
      </c>
      <c r="AF265" s="153">
        <f t="shared" si="17"/>
        <v>-30</v>
      </c>
      <c r="AG265" s="154">
        <f t="shared" si="18"/>
        <v>15.100000000000001</v>
      </c>
      <c r="AH265" s="155">
        <f t="shared" si="19"/>
        <v>-453.00000000000006</v>
      </c>
      <c r="AI265" s="156"/>
    </row>
    <row r="266" spans="1:35" ht="192">
      <c r="A266" s="108">
        <v>2019</v>
      </c>
      <c r="B266" s="108">
        <v>230</v>
      </c>
      <c r="C266" s="109" t="s">
        <v>663</v>
      </c>
      <c r="D266" s="150" t="s">
        <v>910</v>
      </c>
      <c r="E266" s="109" t="s">
        <v>15</v>
      </c>
      <c r="F266" s="157" t="s">
        <v>911</v>
      </c>
      <c r="G266" s="112">
        <v>122</v>
      </c>
      <c r="H266" s="112">
        <v>22</v>
      </c>
      <c r="I266" s="143" t="s">
        <v>125</v>
      </c>
      <c r="J266" s="112">
        <f t="shared" si="16"/>
        <v>100</v>
      </c>
      <c r="K266" s="151" t="s">
        <v>200</v>
      </c>
      <c r="L266" s="108">
        <v>2019</v>
      </c>
      <c r="M266" s="108">
        <v>1605</v>
      </c>
      <c r="N266" s="109" t="s">
        <v>663</v>
      </c>
      <c r="O266" s="111" t="s">
        <v>202</v>
      </c>
      <c r="P266" s="109" t="s">
        <v>203</v>
      </c>
      <c r="Q266" s="109" t="s">
        <v>203</v>
      </c>
      <c r="R266" s="108">
        <v>2</v>
      </c>
      <c r="S266" s="111" t="s">
        <v>129</v>
      </c>
      <c r="T266" s="108">
        <v>1010803</v>
      </c>
      <c r="U266" s="108">
        <v>800</v>
      </c>
      <c r="V266" s="108">
        <v>1043</v>
      </c>
      <c r="W266" s="108">
        <v>1</v>
      </c>
      <c r="X266" s="113">
        <v>2019</v>
      </c>
      <c r="Y266" s="113">
        <v>57</v>
      </c>
      <c r="Z266" s="113">
        <v>0</v>
      </c>
      <c r="AA266" s="114" t="s">
        <v>663</v>
      </c>
      <c r="AB266" s="108">
        <v>408</v>
      </c>
      <c r="AC266" s="109" t="s">
        <v>3</v>
      </c>
      <c r="AD266" s="152" t="s">
        <v>907</v>
      </c>
      <c r="AE266" s="152" t="s">
        <v>3</v>
      </c>
      <c r="AF266" s="153">
        <f t="shared" si="17"/>
        <v>-27</v>
      </c>
      <c r="AG266" s="154">
        <f t="shared" si="18"/>
        <v>100</v>
      </c>
      <c r="AH266" s="155">
        <f t="shared" si="19"/>
        <v>-2700</v>
      </c>
      <c r="AI266" s="156"/>
    </row>
    <row r="267" spans="1:35" ht="156">
      <c r="A267" s="108">
        <v>2019</v>
      </c>
      <c r="B267" s="108">
        <v>231</v>
      </c>
      <c r="C267" s="109" t="s">
        <v>663</v>
      </c>
      <c r="D267" s="150" t="s">
        <v>912</v>
      </c>
      <c r="E267" s="109" t="s">
        <v>15</v>
      </c>
      <c r="F267" s="157" t="s">
        <v>913</v>
      </c>
      <c r="G267" s="112">
        <v>45.14</v>
      </c>
      <c r="H267" s="112">
        <v>8.14</v>
      </c>
      <c r="I267" s="143" t="s">
        <v>125</v>
      </c>
      <c r="J267" s="112">
        <f t="shared" si="16"/>
        <v>37</v>
      </c>
      <c r="K267" s="151" t="s">
        <v>207</v>
      </c>
      <c r="L267" s="108">
        <v>2019</v>
      </c>
      <c r="M267" s="108">
        <v>1606</v>
      </c>
      <c r="N267" s="109" t="s">
        <v>663</v>
      </c>
      <c r="O267" s="111" t="s">
        <v>202</v>
      </c>
      <c r="P267" s="109" t="s">
        <v>203</v>
      </c>
      <c r="Q267" s="109" t="s">
        <v>203</v>
      </c>
      <c r="R267" s="108">
        <v>5</v>
      </c>
      <c r="S267" s="111" t="s">
        <v>167</v>
      </c>
      <c r="T267" s="108">
        <v>1040104</v>
      </c>
      <c r="U267" s="108">
        <v>1470</v>
      </c>
      <c r="V267" s="108">
        <v>1348</v>
      </c>
      <c r="W267" s="108">
        <v>99</v>
      </c>
      <c r="X267" s="113">
        <v>2019</v>
      </c>
      <c r="Y267" s="113">
        <v>252</v>
      </c>
      <c r="Z267" s="113">
        <v>0</v>
      </c>
      <c r="AA267" s="114" t="s">
        <v>663</v>
      </c>
      <c r="AB267" s="108">
        <v>409</v>
      </c>
      <c r="AC267" s="109" t="s">
        <v>3</v>
      </c>
      <c r="AD267" s="152" t="s">
        <v>907</v>
      </c>
      <c r="AE267" s="152" t="s">
        <v>3</v>
      </c>
      <c r="AF267" s="153">
        <f t="shared" si="17"/>
        <v>-27</v>
      </c>
      <c r="AG267" s="154">
        <f t="shared" si="18"/>
        <v>37</v>
      </c>
      <c r="AH267" s="155">
        <f t="shared" si="19"/>
        <v>-999</v>
      </c>
      <c r="AI267" s="156"/>
    </row>
    <row r="268" spans="1:35" ht="156">
      <c r="A268" s="108">
        <v>2019</v>
      </c>
      <c r="B268" s="108">
        <v>232</v>
      </c>
      <c r="C268" s="109" t="s">
        <v>663</v>
      </c>
      <c r="D268" s="150" t="s">
        <v>914</v>
      </c>
      <c r="E268" s="109" t="s">
        <v>15</v>
      </c>
      <c r="F268" s="157" t="s">
        <v>915</v>
      </c>
      <c r="G268" s="112">
        <v>79.3</v>
      </c>
      <c r="H268" s="112">
        <v>14.3</v>
      </c>
      <c r="I268" s="143" t="s">
        <v>125</v>
      </c>
      <c r="J268" s="112">
        <f t="shared" si="16"/>
        <v>65</v>
      </c>
      <c r="K268" s="151" t="s">
        <v>207</v>
      </c>
      <c r="L268" s="108">
        <v>2019</v>
      </c>
      <c r="M268" s="108">
        <v>1607</v>
      </c>
      <c r="N268" s="109" t="s">
        <v>663</v>
      </c>
      <c r="O268" s="111" t="s">
        <v>202</v>
      </c>
      <c r="P268" s="109" t="s">
        <v>203</v>
      </c>
      <c r="Q268" s="109" t="s">
        <v>203</v>
      </c>
      <c r="R268" s="108">
        <v>5</v>
      </c>
      <c r="S268" s="111" t="s">
        <v>167</v>
      </c>
      <c r="T268" s="108">
        <v>1040204</v>
      </c>
      <c r="U268" s="108">
        <v>1580</v>
      </c>
      <c r="V268" s="108">
        <v>1368</v>
      </c>
      <c r="W268" s="108">
        <v>99</v>
      </c>
      <c r="X268" s="113">
        <v>2019</v>
      </c>
      <c r="Y268" s="113">
        <v>253</v>
      </c>
      <c r="Z268" s="113">
        <v>0</v>
      </c>
      <c r="AA268" s="114" t="s">
        <v>663</v>
      </c>
      <c r="AB268" s="108">
        <v>410</v>
      </c>
      <c r="AC268" s="109" t="s">
        <v>3</v>
      </c>
      <c r="AD268" s="152" t="s">
        <v>907</v>
      </c>
      <c r="AE268" s="152" t="s">
        <v>3</v>
      </c>
      <c r="AF268" s="153">
        <f t="shared" si="17"/>
        <v>-27</v>
      </c>
      <c r="AG268" s="154">
        <f t="shared" si="18"/>
        <v>65</v>
      </c>
      <c r="AH268" s="155">
        <f t="shared" si="19"/>
        <v>-1755</v>
      </c>
      <c r="AI268" s="156"/>
    </row>
    <row r="269" spans="1:35" ht="96">
      <c r="A269" s="108">
        <v>2019</v>
      </c>
      <c r="B269" s="108">
        <v>233</v>
      </c>
      <c r="C269" s="109" t="s">
        <v>663</v>
      </c>
      <c r="D269" s="150" t="s">
        <v>916</v>
      </c>
      <c r="E269" s="109" t="s">
        <v>15</v>
      </c>
      <c r="F269" s="157" t="s">
        <v>917</v>
      </c>
      <c r="G269" s="112">
        <v>1059.96</v>
      </c>
      <c r="H269" s="112">
        <v>50.47</v>
      </c>
      <c r="I269" s="143" t="s">
        <v>125</v>
      </c>
      <c r="J269" s="112">
        <f t="shared" si="16"/>
        <v>1009.49</v>
      </c>
      <c r="K269" s="151" t="s">
        <v>239</v>
      </c>
      <c r="L269" s="108">
        <v>2019</v>
      </c>
      <c r="M269" s="108">
        <v>1599</v>
      </c>
      <c r="N269" s="109" t="s">
        <v>663</v>
      </c>
      <c r="O269" s="111" t="s">
        <v>241</v>
      </c>
      <c r="P269" s="109" t="s">
        <v>242</v>
      </c>
      <c r="Q269" s="109" t="s">
        <v>611</v>
      </c>
      <c r="R269" s="108">
        <v>5</v>
      </c>
      <c r="S269" s="111" t="s">
        <v>167</v>
      </c>
      <c r="T269" s="108">
        <v>1040203</v>
      </c>
      <c r="U269" s="108">
        <v>1570</v>
      </c>
      <c r="V269" s="108">
        <v>1420</v>
      </c>
      <c r="W269" s="108">
        <v>99</v>
      </c>
      <c r="X269" s="113">
        <v>2019</v>
      </c>
      <c r="Y269" s="113">
        <v>23</v>
      </c>
      <c r="Z269" s="113">
        <v>0</v>
      </c>
      <c r="AA269" s="114" t="s">
        <v>663</v>
      </c>
      <c r="AB269" s="108">
        <v>383</v>
      </c>
      <c r="AC269" s="109" t="s">
        <v>663</v>
      </c>
      <c r="AD269" s="152" t="s">
        <v>907</v>
      </c>
      <c r="AE269" s="152" t="s">
        <v>663</v>
      </c>
      <c r="AF269" s="153">
        <f t="shared" si="17"/>
        <v>-30</v>
      </c>
      <c r="AG269" s="154">
        <f t="shared" si="18"/>
        <v>1009.49</v>
      </c>
      <c r="AH269" s="155">
        <f t="shared" si="19"/>
        <v>-30284.7</v>
      </c>
      <c r="AI269" s="156"/>
    </row>
    <row r="270" spans="1:35" ht="96">
      <c r="A270" s="108">
        <v>2019</v>
      </c>
      <c r="B270" s="108">
        <v>234</v>
      </c>
      <c r="C270" s="109" t="s">
        <v>663</v>
      </c>
      <c r="D270" s="150" t="s">
        <v>918</v>
      </c>
      <c r="E270" s="109" t="s">
        <v>15</v>
      </c>
      <c r="F270" s="157" t="s">
        <v>919</v>
      </c>
      <c r="G270" s="112">
        <v>359.32</v>
      </c>
      <c r="H270" s="112">
        <v>17.11</v>
      </c>
      <c r="I270" s="143" t="s">
        <v>125</v>
      </c>
      <c r="J270" s="112">
        <f t="shared" si="16"/>
        <v>342.21</v>
      </c>
      <c r="K270" s="151" t="s">
        <v>239</v>
      </c>
      <c r="L270" s="108">
        <v>2019</v>
      </c>
      <c r="M270" s="108">
        <v>1602</v>
      </c>
      <c r="N270" s="109" t="s">
        <v>663</v>
      </c>
      <c r="O270" s="111" t="s">
        <v>241</v>
      </c>
      <c r="P270" s="109" t="s">
        <v>242</v>
      </c>
      <c r="Q270" s="109" t="s">
        <v>611</v>
      </c>
      <c r="R270" s="108">
        <v>2</v>
      </c>
      <c r="S270" s="111" t="s">
        <v>129</v>
      </c>
      <c r="T270" s="108">
        <v>1010803</v>
      </c>
      <c r="U270" s="108">
        <v>800</v>
      </c>
      <c r="V270" s="108">
        <v>1043</v>
      </c>
      <c r="W270" s="108">
        <v>1</v>
      </c>
      <c r="X270" s="113">
        <v>2019</v>
      </c>
      <c r="Y270" s="113">
        <v>27</v>
      </c>
      <c r="Z270" s="113">
        <v>0</v>
      </c>
      <c r="AA270" s="114" t="s">
        <v>663</v>
      </c>
      <c r="AB270" s="108">
        <v>381</v>
      </c>
      <c r="AC270" s="109" t="s">
        <v>663</v>
      </c>
      <c r="AD270" s="152" t="s">
        <v>907</v>
      </c>
      <c r="AE270" s="152" t="s">
        <v>663</v>
      </c>
      <c r="AF270" s="153">
        <f t="shared" si="17"/>
        <v>-30</v>
      </c>
      <c r="AG270" s="154">
        <f t="shared" si="18"/>
        <v>342.21</v>
      </c>
      <c r="AH270" s="155">
        <f t="shared" si="19"/>
        <v>-10266.3</v>
      </c>
      <c r="AI270" s="156"/>
    </row>
    <row r="271" spans="1:35" ht="144">
      <c r="A271" s="108">
        <v>2019</v>
      </c>
      <c r="B271" s="108">
        <v>235</v>
      </c>
      <c r="C271" s="109" t="s">
        <v>663</v>
      </c>
      <c r="D271" s="150" t="s">
        <v>920</v>
      </c>
      <c r="E271" s="109" t="s">
        <v>15</v>
      </c>
      <c r="F271" s="157" t="s">
        <v>921</v>
      </c>
      <c r="G271" s="112">
        <v>1459.79</v>
      </c>
      <c r="H271" s="112">
        <v>69.51</v>
      </c>
      <c r="I271" s="143" t="s">
        <v>125</v>
      </c>
      <c r="J271" s="112">
        <f t="shared" si="16"/>
        <v>1390.28</v>
      </c>
      <c r="K271" s="151" t="s">
        <v>239</v>
      </c>
      <c r="L271" s="108">
        <v>2019</v>
      </c>
      <c r="M271" s="108">
        <v>1603</v>
      </c>
      <c r="N271" s="109" t="s">
        <v>663</v>
      </c>
      <c r="O271" s="111" t="s">
        <v>241</v>
      </c>
      <c r="P271" s="109" t="s">
        <v>242</v>
      </c>
      <c r="Q271" s="109" t="s">
        <v>611</v>
      </c>
      <c r="R271" s="108">
        <v>5</v>
      </c>
      <c r="S271" s="111" t="s">
        <v>167</v>
      </c>
      <c r="T271" s="108">
        <v>1040503</v>
      </c>
      <c r="U271" s="108">
        <v>1900</v>
      </c>
      <c r="V271" s="108">
        <v>1416</v>
      </c>
      <c r="W271" s="108">
        <v>1</v>
      </c>
      <c r="X271" s="113">
        <v>2019</v>
      </c>
      <c r="Y271" s="113">
        <v>21</v>
      </c>
      <c r="Z271" s="113">
        <v>0</v>
      </c>
      <c r="AA271" s="114" t="s">
        <v>663</v>
      </c>
      <c r="AB271" s="108">
        <v>384</v>
      </c>
      <c r="AC271" s="109" t="s">
        <v>663</v>
      </c>
      <c r="AD271" s="152" t="s">
        <v>907</v>
      </c>
      <c r="AE271" s="152" t="s">
        <v>663</v>
      </c>
      <c r="AF271" s="153">
        <f t="shared" si="17"/>
        <v>-30</v>
      </c>
      <c r="AG271" s="154">
        <f t="shared" si="18"/>
        <v>1390.28</v>
      </c>
      <c r="AH271" s="155">
        <f t="shared" si="19"/>
        <v>-41708.4</v>
      </c>
      <c r="AI271" s="156"/>
    </row>
    <row r="272" spans="1:35" ht="84">
      <c r="A272" s="108">
        <v>2019</v>
      </c>
      <c r="B272" s="108">
        <v>236</v>
      </c>
      <c r="C272" s="109" t="s">
        <v>663</v>
      </c>
      <c r="D272" s="150" t="s">
        <v>922</v>
      </c>
      <c r="E272" s="109" t="s">
        <v>15</v>
      </c>
      <c r="F272" s="157" t="s">
        <v>923</v>
      </c>
      <c r="G272" s="112">
        <v>538.97</v>
      </c>
      <c r="H272" s="112">
        <v>25.67</v>
      </c>
      <c r="I272" s="143" t="s">
        <v>125</v>
      </c>
      <c r="J272" s="112">
        <f t="shared" si="16"/>
        <v>513.3000000000001</v>
      </c>
      <c r="K272" s="151" t="s">
        <v>239</v>
      </c>
      <c r="L272" s="108">
        <v>2019</v>
      </c>
      <c r="M272" s="108">
        <v>1600</v>
      </c>
      <c r="N272" s="109" t="s">
        <v>663</v>
      </c>
      <c r="O272" s="111" t="s">
        <v>241</v>
      </c>
      <c r="P272" s="109" t="s">
        <v>242</v>
      </c>
      <c r="Q272" s="109" t="s">
        <v>611</v>
      </c>
      <c r="R272" s="108">
        <v>5</v>
      </c>
      <c r="S272" s="111" t="s">
        <v>167</v>
      </c>
      <c r="T272" s="108">
        <v>1040103</v>
      </c>
      <c r="U272" s="108">
        <v>1460</v>
      </c>
      <c r="V272" s="108">
        <v>1346</v>
      </c>
      <c r="W272" s="108">
        <v>3</v>
      </c>
      <c r="X272" s="113">
        <v>2019</v>
      </c>
      <c r="Y272" s="113">
        <v>22</v>
      </c>
      <c r="Z272" s="113">
        <v>0</v>
      </c>
      <c r="AA272" s="114" t="s">
        <v>663</v>
      </c>
      <c r="AB272" s="108">
        <v>382</v>
      </c>
      <c r="AC272" s="109" t="s">
        <v>663</v>
      </c>
      <c r="AD272" s="152" t="s">
        <v>907</v>
      </c>
      <c r="AE272" s="152" t="s">
        <v>663</v>
      </c>
      <c r="AF272" s="153">
        <f t="shared" si="17"/>
        <v>-30</v>
      </c>
      <c r="AG272" s="154">
        <f t="shared" si="18"/>
        <v>513.3000000000001</v>
      </c>
      <c r="AH272" s="155">
        <f t="shared" si="19"/>
        <v>-15399.000000000002</v>
      </c>
      <c r="AI272" s="156"/>
    </row>
    <row r="273" spans="1:35" ht="60">
      <c r="A273" s="108">
        <v>2019</v>
      </c>
      <c r="B273" s="108">
        <v>237</v>
      </c>
      <c r="C273" s="109" t="s">
        <v>878</v>
      </c>
      <c r="D273" s="150" t="s">
        <v>924</v>
      </c>
      <c r="E273" s="109" t="s">
        <v>15</v>
      </c>
      <c r="F273" s="157" t="s">
        <v>925</v>
      </c>
      <c r="G273" s="112">
        <v>34.16</v>
      </c>
      <c r="H273" s="112">
        <v>6.16</v>
      </c>
      <c r="I273" s="143" t="s">
        <v>125</v>
      </c>
      <c r="J273" s="112">
        <f t="shared" si="16"/>
        <v>27.999999999999996</v>
      </c>
      <c r="K273" s="151" t="s">
        <v>749</v>
      </c>
      <c r="L273" s="108">
        <v>2019</v>
      </c>
      <c r="M273" s="108">
        <v>1653</v>
      </c>
      <c r="N273" s="109" t="s">
        <v>926</v>
      </c>
      <c r="O273" s="111" t="s">
        <v>927</v>
      </c>
      <c r="P273" s="109" t="s">
        <v>928</v>
      </c>
      <c r="Q273" s="109" t="s">
        <v>928</v>
      </c>
      <c r="R273" s="108">
        <v>1</v>
      </c>
      <c r="S273" s="111" t="s">
        <v>139</v>
      </c>
      <c r="T273" s="108">
        <v>1010802</v>
      </c>
      <c r="U273" s="108">
        <v>790</v>
      </c>
      <c r="V273" s="108">
        <v>1043</v>
      </c>
      <c r="W273" s="108">
        <v>99</v>
      </c>
      <c r="X273" s="113">
        <v>2019</v>
      </c>
      <c r="Y273" s="113">
        <v>157</v>
      </c>
      <c r="Z273" s="113">
        <v>0</v>
      </c>
      <c r="AA273" s="114" t="s">
        <v>878</v>
      </c>
      <c r="AB273" s="108">
        <v>412</v>
      </c>
      <c r="AC273" s="109" t="s">
        <v>878</v>
      </c>
      <c r="AD273" s="152" t="s">
        <v>929</v>
      </c>
      <c r="AE273" s="152" t="s">
        <v>878</v>
      </c>
      <c r="AF273" s="153">
        <f t="shared" si="17"/>
        <v>-27</v>
      </c>
      <c r="AG273" s="154">
        <f t="shared" si="18"/>
        <v>27.999999999999996</v>
      </c>
      <c r="AH273" s="155">
        <f t="shared" si="19"/>
        <v>-755.9999999999999</v>
      </c>
      <c r="AI273" s="156"/>
    </row>
    <row r="274" spans="1:35" ht="84">
      <c r="A274" s="108">
        <v>2019</v>
      </c>
      <c r="B274" s="108">
        <v>238</v>
      </c>
      <c r="C274" s="109" t="s">
        <v>808</v>
      </c>
      <c r="D274" s="150" t="s">
        <v>930</v>
      </c>
      <c r="E274" s="109" t="s">
        <v>926</v>
      </c>
      <c r="F274" s="157" t="s">
        <v>931</v>
      </c>
      <c r="G274" s="112">
        <v>676</v>
      </c>
      <c r="H274" s="112">
        <v>0</v>
      </c>
      <c r="I274" s="143" t="s">
        <v>256</v>
      </c>
      <c r="J274" s="112">
        <f t="shared" si="16"/>
        <v>676</v>
      </c>
      <c r="K274" s="151" t="s">
        <v>932</v>
      </c>
      <c r="L274" s="108">
        <v>2019</v>
      </c>
      <c r="M274" s="108">
        <v>1670</v>
      </c>
      <c r="N274" s="109" t="s">
        <v>878</v>
      </c>
      <c r="O274" s="111" t="s">
        <v>933</v>
      </c>
      <c r="P274" s="109" t="s">
        <v>934</v>
      </c>
      <c r="Q274" s="109" t="s">
        <v>935</v>
      </c>
      <c r="R274" s="108">
        <v>8</v>
      </c>
      <c r="S274" s="111" t="s">
        <v>146</v>
      </c>
      <c r="T274" s="108">
        <v>1010603</v>
      </c>
      <c r="U274" s="108">
        <v>580</v>
      </c>
      <c r="V274" s="108">
        <v>1086</v>
      </c>
      <c r="W274" s="108">
        <v>99</v>
      </c>
      <c r="X274" s="113">
        <v>2019</v>
      </c>
      <c r="Y274" s="113">
        <v>177</v>
      </c>
      <c r="Z274" s="113">
        <v>0</v>
      </c>
      <c r="AA274" s="114" t="s">
        <v>808</v>
      </c>
      <c r="AB274" s="108">
        <v>420</v>
      </c>
      <c r="AC274" s="109" t="s">
        <v>808</v>
      </c>
      <c r="AD274" s="152" t="s">
        <v>936</v>
      </c>
      <c r="AE274" s="152" t="s">
        <v>808</v>
      </c>
      <c r="AF274" s="153">
        <f t="shared" si="17"/>
        <v>-26</v>
      </c>
      <c r="AG274" s="154">
        <f t="shared" si="18"/>
        <v>676</v>
      </c>
      <c r="AH274" s="155">
        <f t="shared" si="19"/>
        <v>-17576</v>
      </c>
      <c r="AI274" s="156"/>
    </row>
    <row r="275" spans="1:35" ht="108">
      <c r="A275" s="108">
        <v>2019</v>
      </c>
      <c r="B275" s="108">
        <v>239</v>
      </c>
      <c r="C275" s="109" t="s">
        <v>808</v>
      </c>
      <c r="D275" s="150" t="s">
        <v>937</v>
      </c>
      <c r="E275" s="109" t="s">
        <v>15</v>
      </c>
      <c r="F275" s="157" t="s">
        <v>938</v>
      </c>
      <c r="G275" s="112">
        <v>2527.57</v>
      </c>
      <c r="H275" s="112">
        <v>97.21</v>
      </c>
      <c r="I275" s="143" t="s">
        <v>125</v>
      </c>
      <c r="J275" s="112">
        <f t="shared" si="16"/>
        <v>2430.36</v>
      </c>
      <c r="K275" s="151" t="s">
        <v>264</v>
      </c>
      <c r="L275" s="108">
        <v>2019</v>
      </c>
      <c r="M275" s="108">
        <v>1715</v>
      </c>
      <c r="N275" s="109" t="s">
        <v>808</v>
      </c>
      <c r="O275" s="111" t="s">
        <v>266</v>
      </c>
      <c r="P275" s="109" t="s">
        <v>267</v>
      </c>
      <c r="Q275" s="109" t="s">
        <v>267</v>
      </c>
      <c r="R275" s="108">
        <v>5</v>
      </c>
      <c r="S275" s="111" t="s">
        <v>167</v>
      </c>
      <c r="T275" s="108">
        <v>1040503</v>
      </c>
      <c r="U275" s="108">
        <v>1900</v>
      </c>
      <c r="V275" s="108">
        <v>1416</v>
      </c>
      <c r="W275" s="108">
        <v>1</v>
      </c>
      <c r="X275" s="113">
        <v>2019</v>
      </c>
      <c r="Y275" s="113">
        <v>19</v>
      </c>
      <c r="Z275" s="113">
        <v>0</v>
      </c>
      <c r="AA275" s="114" t="s">
        <v>808</v>
      </c>
      <c r="AB275" s="108">
        <v>421</v>
      </c>
      <c r="AC275" s="109" t="s">
        <v>808</v>
      </c>
      <c r="AD275" s="152" t="s">
        <v>939</v>
      </c>
      <c r="AE275" s="152" t="s">
        <v>808</v>
      </c>
      <c r="AF275" s="153">
        <f t="shared" si="17"/>
        <v>-30</v>
      </c>
      <c r="AG275" s="154">
        <f t="shared" si="18"/>
        <v>2430.36</v>
      </c>
      <c r="AH275" s="155">
        <f t="shared" si="19"/>
        <v>-72910.8</v>
      </c>
      <c r="AI275" s="156"/>
    </row>
    <row r="276" spans="1:35" ht="108">
      <c r="A276" s="108">
        <v>2019</v>
      </c>
      <c r="B276" s="108">
        <v>240</v>
      </c>
      <c r="C276" s="109" t="s">
        <v>808</v>
      </c>
      <c r="D276" s="150" t="s">
        <v>940</v>
      </c>
      <c r="E276" s="109" t="s">
        <v>15</v>
      </c>
      <c r="F276" s="157" t="s">
        <v>941</v>
      </c>
      <c r="G276" s="112">
        <v>1260.12</v>
      </c>
      <c r="H276" s="112">
        <v>48.47</v>
      </c>
      <c r="I276" s="143" t="s">
        <v>125</v>
      </c>
      <c r="J276" s="112">
        <f t="shared" si="16"/>
        <v>1211.6499999999999</v>
      </c>
      <c r="K276" s="151" t="s">
        <v>264</v>
      </c>
      <c r="L276" s="108">
        <v>2019</v>
      </c>
      <c r="M276" s="108">
        <v>1714</v>
      </c>
      <c r="N276" s="109" t="s">
        <v>808</v>
      </c>
      <c r="O276" s="111" t="s">
        <v>266</v>
      </c>
      <c r="P276" s="109" t="s">
        <v>267</v>
      </c>
      <c r="Q276" s="109" t="s">
        <v>267</v>
      </c>
      <c r="R276" s="108">
        <v>5</v>
      </c>
      <c r="S276" s="111" t="s">
        <v>167</v>
      </c>
      <c r="T276" s="108">
        <v>1040503</v>
      </c>
      <c r="U276" s="108">
        <v>1900</v>
      </c>
      <c r="V276" s="108">
        <v>1416</v>
      </c>
      <c r="W276" s="108">
        <v>1</v>
      </c>
      <c r="X276" s="113">
        <v>2019</v>
      </c>
      <c r="Y276" s="113">
        <v>19</v>
      </c>
      <c r="Z276" s="113">
        <v>0</v>
      </c>
      <c r="AA276" s="114" t="s">
        <v>808</v>
      </c>
      <c r="AB276" s="108">
        <v>421</v>
      </c>
      <c r="AC276" s="109" t="s">
        <v>808</v>
      </c>
      <c r="AD276" s="152" t="s">
        <v>939</v>
      </c>
      <c r="AE276" s="152" t="s">
        <v>808</v>
      </c>
      <c r="AF276" s="153">
        <f t="shared" si="17"/>
        <v>-30</v>
      </c>
      <c r="AG276" s="154">
        <f t="shared" si="18"/>
        <v>1211.6499999999999</v>
      </c>
      <c r="AH276" s="155">
        <f t="shared" si="19"/>
        <v>-36349.49999999999</v>
      </c>
      <c r="AI276" s="156"/>
    </row>
    <row r="277" spans="1:35" ht="96">
      <c r="A277" s="108">
        <v>2019</v>
      </c>
      <c r="B277" s="108">
        <v>241</v>
      </c>
      <c r="C277" s="109" t="s">
        <v>808</v>
      </c>
      <c r="D277" s="150" t="s">
        <v>942</v>
      </c>
      <c r="E277" s="109" t="s">
        <v>943</v>
      </c>
      <c r="F277" s="157" t="s">
        <v>944</v>
      </c>
      <c r="G277" s="112">
        <v>521.98</v>
      </c>
      <c r="H277" s="112">
        <v>47.45</v>
      </c>
      <c r="I277" s="143" t="s">
        <v>125</v>
      </c>
      <c r="J277" s="112">
        <f t="shared" si="16"/>
        <v>474.53000000000003</v>
      </c>
      <c r="K277" s="151" t="s">
        <v>126</v>
      </c>
      <c r="L277" s="108">
        <v>2019</v>
      </c>
      <c r="M277" s="108">
        <v>1711</v>
      </c>
      <c r="N277" s="109" t="s">
        <v>808</v>
      </c>
      <c r="O277" s="111" t="s">
        <v>215</v>
      </c>
      <c r="P277" s="109" t="s">
        <v>216</v>
      </c>
      <c r="Q277" s="109" t="s">
        <v>216</v>
      </c>
      <c r="R277" s="108">
        <v>8</v>
      </c>
      <c r="S277" s="111" t="s">
        <v>146</v>
      </c>
      <c r="T277" s="108">
        <v>1090503</v>
      </c>
      <c r="U277" s="108">
        <v>3550</v>
      </c>
      <c r="V277" s="108">
        <v>1738</v>
      </c>
      <c r="W277" s="108">
        <v>99</v>
      </c>
      <c r="X277" s="113">
        <v>2019</v>
      </c>
      <c r="Y277" s="113">
        <v>125</v>
      </c>
      <c r="Z277" s="113">
        <v>0</v>
      </c>
      <c r="AA277" s="114" t="s">
        <v>808</v>
      </c>
      <c r="AB277" s="108">
        <v>423</v>
      </c>
      <c r="AC277" s="109" t="s">
        <v>808</v>
      </c>
      <c r="AD277" s="152" t="s">
        <v>939</v>
      </c>
      <c r="AE277" s="152" t="s">
        <v>808</v>
      </c>
      <c r="AF277" s="153">
        <f t="shared" si="17"/>
        <v>-30</v>
      </c>
      <c r="AG277" s="154">
        <f t="shared" si="18"/>
        <v>474.53000000000003</v>
      </c>
      <c r="AH277" s="155">
        <f t="shared" si="19"/>
        <v>-14235.900000000001</v>
      </c>
      <c r="AI277" s="156"/>
    </row>
    <row r="278" spans="1:35" ht="96">
      <c r="A278" s="108">
        <v>2019</v>
      </c>
      <c r="B278" s="108">
        <v>242</v>
      </c>
      <c r="C278" s="109" t="s">
        <v>808</v>
      </c>
      <c r="D278" s="150" t="s">
        <v>945</v>
      </c>
      <c r="E278" s="109" t="s">
        <v>943</v>
      </c>
      <c r="F278" s="157" t="s">
        <v>946</v>
      </c>
      <c r="G278" s="112">
        <v>115.78</v>
      </c>
      <c r="H278" s="112">
        <v>10.53</v>
      </c>
      <c r="I278" s="143" t="s">
        <v>125</v>
      </c>
      <c r="J278" s="112">
        <f t="shared" si="16"/>
        <v>105.25</v>
      </c>
      <c r="K278" s="151" t="s">
        <v>126</v>
      </c>
      <c r="L278" s="108">
        <v>2019</v>
      </c>
      <c r="M278" s="108">
        <v>1709</v>
      </c>
      <c r="N278" s="109" t="s">
        <v>808</v>
      </c>
      <c r="O278" s="111" t="s">
        <v>215</v>
      </c>
      <c r="P278" s="109" t="s">
        <v>216</v>
      </c>
      <c r="Q278" s="109" t="s">
        <v>216</v>
      </c>
      <c r="R278" s="108">
        <v>8</v>
      </c>
      <c r="S278" s="111" t="s">
        <v>146</v>
      </c>
      <c r="T278" s="108">
        <v>1090503</v>
      </c>
      <c r="U278" s="108">
        <v>3550</v>
      </c>
      <c r="V278" s="108">
        <v>1738</v>
      </c>
      <c r="W278" s="108">
        <v>99</v>
      </c>
      <c r="X278" s="113">
        <v>2019</v>
      </c>
      <c r="Y278" s="113">
        <v>125</v>
      </c>
      <c r="Z278" s="113">
        <v>0</v>
      </c>
      <c r="AA278" s="114" t="s">
        <v>808</v>
      </c>
      <c r="AB278" s="108">
        <v>423</v>
      </c>
      <c r="AC278" s="109" t="s">
        <v>808</v>
      </c>
      <c r="AD278" s="152" t="s">
        <v>939</v>
      </c>
      <c r="AE278" s="152" t="s">
        <v>808</v>
      </c>
      <c r="AF278" s="153">
        <f t="shared" si="17"/>
        <v>-30</v>
      </c>
      <c r="AG278" s="154">
        <f t="shared" si="18"/>
        <v>105.25</v>
      </c>
      <c r="AH278" s="155">
        <f t="shared" si="19"/>
        <v>-3157.5</v>
      </c>
      <c r="AI278" s="156"/>
    </row>
    <row r="279" spans="1:35" ht="15">
      <c r="A279" s="108">
        <v>2019</v>
      </c>
      <c r="B279" s="108">
        <v>243</v>
      </c>
      <c r="C279" s="109" t="s">
        <v>808</v>
      </c>
      <c r="D279" s="150" t="s">
        <v>947</v>
      </c>
      <c r="E279" s="109" t="s">
        <v>926</v>
      </c>
      <c r="F279" s="157"/>
      <c r="G279" s="112">
        <v>130.6</v>
      </c>
      <c r="H279" s="112">
        <v>12.51</v>
      </c>
      <c r="I279" s="143" t="s">
        <v>125</v>
      </c>
      <c r="J279" s="112">
        <f t="shared" si="16"/>
        <v>118.08999999999999</v>
      </c>
      <c r="K279" s="151" t="s">
        <v>948</v>
      </c>
      <c r="L279" s="108">
        <v>2019</v>
      </c>
      <c r="M279" s="108">
        <v>1688</v>
      </c>
      <c r="N279" s="109" t="s">
        <v>943</v>
      </c>
      <c r="O279" s="111" t="s">
        <v>215</v>
      </c>
      <c r="P279" s="109" t="s">
        <v>216</v>
      </c>
      <c r="Q279" s="109" t="s">
        <v>216</v>
      </c>
      <c r="R279" s="108">
        <v>8</v>
      </c>
      <c r="S279" s="111" t="s">
        <v>146</v>
      </c>
      <c r="T279" s="108">
        <v>1090503</v>
      </c>
      <c r="U279" s="108">
        <v>3550</v>
      </c>
      <c r="V279" s="108">
        <v>1738</v>
      </c>
      <c r="W279" s="108">
        <v>99</v>
      </c>
      <c r="X279" s="113">
        <v>2019</v>
      </c>
      <c r="Y279" s="113">
        <v>76</v>
      </c>
      <c r="Z279" s="113">
        <v>0</v>
      </c>
      <c r="AA279" s="114" t="s">
        <v>808</v>
      </c>
      <c r="AB279" s="108">
        <v>422</v>
      </c>
      <c r="AC279" s="109" t="s">
        <v>808</v>
      </c>
      <c r="AD279" s="152" t="s">
        <v>949</v>
      </c>
      <c r="AE279" s="152" t="s">
        <v>808</v>
      </c>
      <c r="AF279" s="153">
        <f t="shared" si="17"/>
        <v>-27</v>
      </c>
      <c r="AG279" s="154">
        <f t="shared" si="18"/>
        <v>118.08999999999999</v>
      </c>
      <c r="AH279" s="155">
        <f t="shared" si="19"/>
        <v>-3188.43</v>
      </c>
      <c r="AI279" s="156"/>
    </row>
    <row r="280" spans="1:35" ht="15">
      <c r="A280" s="108">
        <v>2019</v>
      </c>
      <c r="B280" s="108">
        <v>243</v>
      </c>
      <c r="C280" s="109" t="s">
        <v>808</v>
      </c>
      <c r="D280" s="150" t="s">
        <v>947</v>
      </c>
      <c r="E280" s="109" t="s">
        <v>926</v>
      </c>
      <c r="F280" s="157"/>
      <c r="G280" s="112">
        <v>6.96</v>
      </c>
      <c r="H280" s="112">
        <v>0</v>
      </c>
      <c r="I280" s="143" t="s">
        <v>125</v>
      </c>
      <c r="J280" s="112">
        <f t="shared" si="16"/>
        <v>6.96</v>
      </c>
      <c r="K280" s="151" t="s">
        <v>948</v>
      </c>
      <c r="L280" s="108">
        <v>2019</v>
      </c>
      <c r="M280" s="108">
        <v>1688</v>
      </c>
      <c r="N280" s="109" t="s">
        <v>943</v>
      </c>
      <c r="O280" s="111" t="s">
        <v>215</v>
      </c>
      <c r="P280" s="109" t="s">
        <v>216</v>
      </c>
      <c r="Q280" s="109" t="s">
        <v>216</v>
      </c>
      <c r="R280" s="108">
        <v>8</v>
      </c>
      <c r="S280" s="111" t="s">
        <v>146</v>
      </c>
      <c r="T280" s="108">
        <v>1090503</v>
      </c>
      <c r="U280" s="108">
        <v>3550</v>
      </c>
      <c r="V280" s="108">
        <v>1738</v>
      </c>
      <c r="W280" s="108">
        <v>99</v>
      </c>
      <c r="X280" s="113">
        <v>2019</v>
      </c>
      <c r="Y280" s="113">
        <v>125</v>
      </c>
      <c r="Z280" s="113">
        <v>0</v>
      </c>
      <c r="AA280" s="114" t="s">
        <v>808</v>
      </c>
      <c r="AB280" s="108">
        <v>423</v>
      </c>
      <c r="AC280" s="109" t="s">
        <v>808</v>
      </c>
      <c r="AD280" s="152" t="s">
        <v>949</v>
      </c>
      <c r="AE280" s="152" t="s">
        <v>808</v>
      </c>
      <c r="AF280" s="153">
        <f t="shared" si="17"/>
        <v>-27</v>
      </c>
      <c r="AG280" s="154">
        <f t="shared" si="18"/>
        <v>6.96</v>
      </c>
      <c r="AH280" s="155">
        <f t="shared" si="19"/>
        <v>-187.92</v>
      </c>
      <c r="AI280" s="156"/>
    </row>
    <row r="281" spans="1:35" ht="36">
      <c r="A281" s="108">
        <v>2019</v>
      </c>
      <c r="B281" s="108">
        <v>244</v>
      </c>
      <c r="C281" s="109" t="s">
        <v>808</v>
      </c>
      <c r="D281" s="150" t="s">
        <v>950</v>
      </c>
      <c r="E281" s="109" t="s">
        <v>951</v>
      </c>
      <c r="F281" s="157" t="s">
        <v>952</v>
      </c>
      <c r="G281" s="112">
        <v>101.31</v>
      </c>
      <c r="H281" s="112">
        <v>9.21</v>
      </c>
      <c r="I281" s="143" t="s">
        <v>125</v>
      </c>
      <c r="J281" s="112">
        <f t="shared" si="16"/>
        <v>92.1</v>
      </c>
      <c r="K281" s="151" t="s">
        <v>401</v>
      </c>
      <c r="L281" s="108">
        <v>2019</v>
      </c>
      <c r="M281" s="108">
        <v>1671</v>
      </c>
      <c r="N281" s="109" t="s">
        <v>878</v>
      </c>
      <c r="O281" s="111" t="s">
        <v>402</v>
      </c>
      <c r="P281" s="109" t="s">
        <v>403</v>
      </c>
      <c r="Q281" s="109" t="s">
        <v>403</v>
      </c>
      <c r="R281" s="108">
        <v>5</v>
      </c>
      <c r="S281" s="111" t="s">
        <v>167</v>
      </c>
      <c r="T281" s="108">
        <v>1040203</v>
      </c>
      <c r="U281" s="108">
        <v>1570</v>
      </c>
      <c r="V281" s="108">
        <v>1366</v>
      </c>
      <c r="W281" s="108">
        <v>2</v>
      </c>
      <c r="X281" s="113">
        <v>2019</v>
      </c>
      <c r="Y281" s="113">
        <v>15</v>
      </c>
      <c r="Z281" s="113">
        <v>0</v>
      </c>
      <c r="AA281" s="114" t="s">
        <v>808</v>
      </c>
      <c r="AB281" s="108">
        <v>419</v>
      </c>
      <c r="AC281" s="109" t="s">
        <v>808</v>
      </c>
      <c r="AD281" s="152" t="s">
        <v>936</v>
      </c>
      <c r="AE281" s="152" t="s">
        <v>808</v>
      </c>
      <c r="AF281" s="153">
        <f t="shared" si="17"/>
        <v>-26</v>
      </c>
      <c r="AG281" s="154">
        <f t="shared" si="18"/>
        <v>92.1</v>
      </c>
      <c r="AH281" s="155">
        <f t="shared" si="19"/>
        <v>-2394.6</v>
      </c>
      <c r="AI281" s="156"/>
    </row>
    <row r="282" spans="1:35" ht="36">
      <c r="A282" s="108">
        <v>2019</v>
      </c>
      <c r="B282" s="108">
        <v>245</v>
      </c>
      <c r="C282" s="109" t="s">
        <v>808</v>
      </c>
      <c r="D282" s="150" t="s">
        <v>953</v>
      </c>
      <c r="E282" s="109" t="s">
        <v>951</v>
      </c>
      <c r="F282" s="157" t="s">
        <v>954</v>
      </c>
      <c r="G282" s="112">
        <v>57.51</v>
      </c>
      <c r="H282" s="112">
        <v>5.23</v>
      </c>
      <c r="I282" s="143" t="s">
        <v>125</v>
      </c>
      <c r="J282" s="112">
        <f t="shared" si="16"/>
        <v>52.28</v>
      </c>
      <c r="K282" s="151" t="s">
        <v>401</v>
      </c>
      <c r="L282" s="108">
        <v>2019</v>
      </c>
      <c r="M282" s="108">
        <v>1673</v>
      </c>
      <c r="N282" s="109" t="s">
        <v>878</v>
      </c>
      <c r="O282" s="111" t="s">
        <v>402</v>
      </c>
      <c r="P282" s="109" t="s">
        <v>403</v>
      </c>
      <c r="Q282" s="109" t="s">
        <v>403</v>
      </c>
      <c r="R282" s="108" t="s">
        <v>356</v>
      </c>
      <c r="S282" s="111" t="s">
        <v>356</v>
      </c>
      <c r="T282" s="108">
        <v>1010803</v>
      </c>
      <c r="U282" s="108">
        <v>800</v>
      </c>
      <c r="V282" s="108">
        <v>1043</v>
      </c>
      <c r="W282" s="108">
        <v>4</v>
      </c>
      <c r="X282" s="113">
        <v>2019</v>
      </c>
      <c r="Y282" s="113">
        <v>13</v>
      </c>
      <c r="Z282" s="113">
        <v>0</v>
      </c>
      <c r="AA282" s="114" t="s">
        <v>808</v>
      </c>
      <c r="AB282" s="108">
        <v>417</v>
      </c>
      <c r="AC282" s="109" t="s">
        <v>808</v>
      </c>
      <c r="AD282" s="152" t="s">
        <v>936</v>
      </c>
      <c r="AE282" s="152" t="s">
        <v>808</v>
      </c>
      <c r="AF282" s="153">
        <f t="shared" si="17"/>
        <v>-26</v>
      </c>
      <c r="AG282" s="154">
        <f t="shared" si="18"/>
        <v>52.28</v>
      </c>
      <c r="AH282" s="155">
        <f t="shared" si="19"/>
        <v>-1359.28</v>
      </c>
      <c r="AI282" s="156"/>
    </row>
    <row r="283" spans="1:35" ht="36">
      <c r="A283" s="108">
        <v>2019</v>
      </c>
      <c r="B283" s="108">
        <v>246</v>
      </c>
      <c r="C283" s="109" t="s">
        <v>808</v>
      </c>
      <c r="D283" s="150" t="s">
        <v>955</v>
      </c>
      <c r="E283" s="109" t="s">
        <v>951</v>
      </c>
      <c r="F283" s="157" t="s">
        <v>956</v>
      </c>
      <c r="G283" s="112">
        <v>179.62</v>
      </c>
      <c r="H283" s="112">
        <v>16.33</v>
      </c>
      <c r="I283" s="143" t="s">
        <v>125</v>
      </c>
      <c r="J283" s="112">
        <f t="shared" si="16"/>
        <v>163.29000000000002</v>
      </c>
      <c r="K283" s="151" t="s">
        <v>401</v>
      </c>
      <c r="L283" s="108">
        <v>2019</v>
      </c>
      <c r="M283" s="108">
        <v>1672</v>
      </c>
      <c r="N283" s="109" t="s">
        <v>878</v>
      </c>
      <c r="O283" s="111" t="s">
        <v>402</v>
      </c>
      <c r="P283" s="109" t="s">
        <v>403</v>
      </c>
      <c r="Q283" s="109" t="s">
        <v>403</v>
      </c>
      <c r="R283" s="108">
        <v>5</v>
      </c>
      <c r="S283" s="111" t="s">
        <v>167</v>
      </c>
      <c r="T283" s="108">
        <v>1040103</v>
      </c>
      <c r="U283" s="108">
        <v>1460</v>
      </c>
      <c r="V283" s="108">
        <v>1346</v>
      </c>
      <c r="W283" s="108">
        <v>2</v>
      </c>
      <c r="X283" s="113">
        <v>2019</v>
      </c>
      <c r="Y283" s="113">
        <v>14</v>
      </c>
      <c r="Z283" s="113">
        <v>0</v>
      </c>
      <c r="AA283" s="114" t="s">
        <v>808</v>
      </c>
      <c r="AB283" s="108">
        <v>418</v>
      </c>
      <c r="AC283" s="109" t="s">
        <v>808</v>
      </c>
      <c r="AD283" s="152" t="s">
        <v>936</v>
      </c>
      <c r="AE283" s="152" t="s">
        <v>808</v>
      </c>
      <c r="AF283" s="153">
        <f t="shared" si="17"/>
        <v>-26</v>
      </c>
      <c r="AG283" s="154">
        <f t="shared" si="18"/>
        <v>163.29000000000002</v>
      </c>
      <c r="AH283" s="155">
        <f t="shared" si="19"/>
        <v>-4245.540000000001</v>
      </c>
      <c r="AI283" s="156"/>
    </row>
    <row r="284" spans="1:35" ht="24">
      <c r="A284" s="108">
        <v>2019</v>
      </c>
      <c r="B284" s="108">
        <v>247</v>
      </c>
      <c r="C284" s="109" t="s">
        <v>957</v>
      </c>
      <c r="D284" s="150" t="s">
        <v>958</v>
      </c>
      <c r="E284" s="109" t="s">
        <v>663</v>
      </c>
      <c r="F284" s="157" t="s">
        <v>959</v>
      </c>
      <c r="G284" s="112">
        <v>195.28</v>
      </c>
      <c r="H284" s="112">
        <v>0</v>
      </c>
      <c r="I284" s="143" t="s">
        <v>125</v>
      </c>
      <c r="J284" s="112">
        <f t="shared" si="16"/>
        <v>195.28</v>
      </c>
      <c r="K284" s="151" t="s">
        <v>960</v>
      </c>
      <c r="L284" s="108">
        <v>2019</v>
      </c>
      <c r="M284" s="108">
        <v>1740</v>
      </c>
      <c r="N284" s="109" t="s">
        <v>961</v>
      </c>
      <c r="O284" s="111" t="s">
        <v>372</v>
      </c>
      <c r="P284" s="109" t="s">
        <v>373</v>
      </c>
      <c r="Q284" s="109" t="s">
        <v>374</v>
      </c>
      <c r="R284" s="108">
        <v>8</v>
      </c>
      <c r="S284" s="111" t="s">
        <v>146</v>
      </c>
      <c r="T284" s="108">
        <v>1010503</v>
      </c>
      <c r="U284" s="108">
        <v>470</v>
      </c>
      <c r="V284" s="108">
        <v>1062</v>
      </c>
      <c r="W284" s="108">
        <v>99</v>
      </c>
      <c r="X284" s="113">
        <v>2019</v>
      </c>
      <c r="Y284" s="113">
        <v>175</v>
      </c>
      <c r="Z284" s="113">
        <v>0</v>
      </c>
      <c r="AA284" s="114" t="s">
        <v>957</v>
      </c>
      <c r="AB284" s="108">
        <v>467</v>
      </c>
      <c r="AC284" s="109" t="s">
        <v>962</v>
      </c>
      <c r="AD284" s="152" t="s">
        <v>963</v>
      </c>
      <c r="AE284" s="152" t="s">
        <v>962</v>
      </c>
      <c r="AF284" s="153">
        <f t="shared" si="17"/>
        <v>-23</v>
      </c>
      <c r="AG284" s="154">
        <f t="shared" si="18"/>
        <v>195.28</v>
      </c>
      <c r="AH284" s="155">
        <f t="shared" si="19"/>
        <v>-4491.44</v>
      </c>
      <c r="AI284" s="156"/>
    </row>
    <row r="285" spans="1:35" ht="24">
      <c r="A285" s="108">
        <v>2019</v>
      </c>
      <c r="B285" s="108">
        <v>247</v>
      </c>
      <c r="C285" s="109" t="s">
        <v>957</v>
      </c>
      <c r="D285" s="150" t="s">
        <v>958</v>
      </c>
      <c r="E285" s="109" t="s">
        <v>663</v>
      </c>
      <c r="F285" s="157" t="s">
        <v>959</v>
      </c>
      <c r="G285" s="112">
        <v>390.32</v>
      </c>
      <c r="H285" s="112">
        <v>105.6</v>
      </c>
      <c r="I285" s="143" t="s">
        <v>125</v>
      </c>
      <c r="J285" s="112">
        <f t="shared" si="16"/>
        <v>284.72</v>
      </c>
      <c r="K285" s="151" t="s">
        <v>960</v>
      </c>
      <c r="L285" s="108">
        <v>2019</v>
      </c>
      <c r="M285" s="108">
        <v>1740</v>
      </c>
      <c r="N285" s="109" t="s">
        <v>961</v>
      </c>
      <c r="O285" s="111" t="s">
        <v>372</v>
      </c>
      <c r="P285" s="109" t="s">
        <v>373</v>
      </c>
      <c r="Q285" s="109" t="s">
        <v>374</v>
      </c>
      <c r="R285" s="108">
        <v>8</v>
      </c>
      <c r="S285" s="111" t="s">
        <v>146</v>
      </c>
      <c r="T285" s="108">
        <v>1010603</v>
      </c>
      <c r="U285" s="108">
        <v>580</v>
      </c>
      <c r="V285" s="108">
        <v>1087</v>
      </c>
      <c r="W285" s="108">
        <v>2</v>
      </c>
      <c r="X285" s="113">
        <v>2019</v>
      </c>
      <c r="Y285" s="113">
        <v>176</v>
      </c>
      <c r="Z285" s="113">
        <v>0</v>
      </c>
      <c r="AA285" s="114" t="s">
        <v>957</v>
      </c>
      <c r="AB285" s="108">
        <v>468</v>
      </c>
      <c r="AC285" s="109" t="s">
        <v>962</v>
      </c>
      <c r="AD285" s="152" t="s">
        <v>963</v>
      </c>
      <c r="AE285" s="152" t="s">
        <v>962</v>
      </c>
      <c r="AF285" s="153">
        <f t="shared" si="17"/>
        <v>-23</v>
      </c>
      <c r="AG285" s="154">
        <f t="shared" si="18"/>
        <v>284.72</v>
      </c>
      <c r="AH285" s="155">
        <f t="shared" si="19"/>
        <v>-6548.56</v>
      </c>
      <c r="AI285" s="156"/>
    </row>
    <row r="286" spans="1:35" ht="24">
      <c r="A286" s="108">
        <v>2019</v>
      </c>
      <c r="B286" s="108">
        <v>248</v>
      </c>
      <c r="C286" s="109" t="s">
        <v>957</v>
      </c>
      <c r="D286" s="150" t="s">
        <v>964</v>
      </c>
      <c r="E286" s="109" t="s">
        <v>808</v>
      </c>
      <c r="F286" s="157" t="s">
        <v>965</v>
      </c>
      <c r="G286" s="112">
        <v>1940.6</v>
      </c>
      <c r="H286" s="112">
        <v>176.42</v>
      </c>
      <c r="I286" s="143" t="s">
        <v>125</v>
      </c>
      <c r="J286" s="112">
        <f t="shared" si="16"/>
        <v>1764.1799999999998</v>
      </c>
      <c r="K286" s="151" t="s">
        <v>126</v>
      </c>
      <c r="L286" s="108">
        <v>2019</v>
      </c>
      <c r="M286" s="108">
        <v>1738</v>
      </c>
      <c r="N286" s="109" t="s">
        <v>961</v>
      </c>
      <c r="O286" s="111" t="s">
        <v>215</v>
      </c>
      <c r="P286" s="109" t="s">
        <v>216</v>
      </c>
      <c r="Q286" s="109" t="s">
        <v>216</v>
      </c>
      <c r="R286" s="108">
        <v>8</v>
      </c>
      <c r="S286" s="111" t="s">
        <v>146</v>
      </c>
      <c r="T286" s="108">
        <v>1090503</v>
      </c>
      <c r="U286" s="108">
        <v>3550</v>
      </c>
      <c r="V286" s="108">
        <v>1738</v>
      </c>
      <c r="W286" s="108">
        <v>99</v>
      </c>
      <c r="X286" s="113">
        <v>2019</v>
      </c>
      <c r="Y286" s="113">
        <v>125</v>
      </c>
      <c r="Z286" s="113">
        <v>0</v>
      </c>
      <c r="AA286" s="114" t="s">
        <v>957</v>
      </c>
      <c r="AB286" s="108">
        <v>472</v>
      </c>
      <c r="AC286" s="109" t="s">
        <v>962</v>
      </c>
      <c r="AD286" s="152" t="s">
        <v>963</v>
      </c>
      <c r="AE286" s="152" t="s">
        <v>962</v>
      </c>
      <c r="AF286" s="153">
        <f t="shared" si="17"/>
        <v>-23</v>
      </c>
      <c r="AG286" s="154">
        <f t="shared" si="18"/>
        <v>1764.1799999999998</v>
      </c>
      <c r="AH286" s="155">
        <f t="shared" si="19"/>
        <v>-40576.14</v>
      </c>
      <c r="AI286" s="156"/>
    </row>
    <row r="287" spans="1:35" ht="24">
      <c r="A287" s="108">
        <v>2019</v>
      </c>
      <c r="B287" s="108">
        <v>249</v>
      </c>
      <c r="C287" s="109" t="s">
        <v>957</v>
      </c>
      <c r="D287" s="150" t="s">
        <v>966</v>
      </c>
      <c r="E287" s="109" t="s">
        <v>967</v>
      </c>
      <c r="F287" s="157" t="s">
        <v>968</v>
      </c>
      <c r="G287" s="112">
        <v>652.01</v>
      </c>
      <c r="H287" s="112">
        <v>59.27</v>
      </c>
      <c r="I287" s="143" t="s">
        <v>125</v>
      </c>
      <c r="J287" s="112">
        <f t="shared" si="16"/>
        <v>592.74</v>
      </c>
      <c r="K287" s="151" t="s">
        <v>126</v>
      </c>
      <c r="L287" s="108">
        <v>2019</v>
      </c>
      <c r="M287" s="108">
        <v>1786</v>
      </c>
      <c r="N287" s="109" t="s">
        <v>957</v>
      </c>
      <c r="O287" s="111" t="s">
        <v>215</v>
      </c>
      <c r="P287" s="109" t="s">
        <v>216</v>
      </c>
      <c r="Q287" s="109" t="s">
        <v>216</v>
      </c>
      <c r="R287" s="108">
        <v>8</v>
      </c>
      <c r="S287" s="111" t="s">
        <v>146</v>
      </c>
      <c r="T287" s="108">
        <v>1090503</v>
      </c>
      <c r="U287" s="108">
        <v>3550</v>
      </c>
      <c r="V287" s="108">
        <v>1738</v>
      </c>
      <c r="W287" s="108">
        <v>99</v>
      </c>
      <c r="X287" s="113">
        <v>2019</v>
      </c>
      <c r="Y287" s="113">
        <v>125</v>
      </c>
      <c r="Z287" s="113">
        <v>0</v>
      </c>
      <c r="AA287" s="114" t="s">
        <v>957</v>
      </c>
      <c r="AB287" s="108">
        <v>472</v>
      </c>
      <c r="AC287" s="109" t="s">
        <v>962</v>
      </c>
      <c r="AD287" s="152" t="s">
        <v>969</v>
      </c>
      <c r="AE287" s="152" t="s">
        <v>962</v>
      </c>
      <c r="AF287" s="153">
        <f t="shared" si="17"/>
        <v>-27</v>
      </c>
      <c r="AG287" s="154">
        <f t="shared" si="18"/>
        <v>592.74</v>
      </c>
      <c r="AH287" s="155">
        <f t="shared" si="19"/>
        <v>-16003.98</v>
      </c>
      <c r="AI287" s="156"/>
    </row>
    <row r="288" spans="1:35" ht="24">
      <c r="A288" s="108">
        <v>2019</v>
      </c>
      <c r="B288" s="108">
        <v>250</v>
      </c>
      <c r="C288" s="109" t="s">
        <v>957</v>
      </c>
      <c r="D288" s="150" t="s">
        <v>970</v>
      </c>
      <c r="E288" s="109" t="s">
        <v>967</v>
      </c>
      <c r="F288" s="157" t="s">
        <v>971</v>
      </c>
      <c r="G288" s="112">
        <v>123.48</v>
      </c>
      <c r="H288" s="112">
        <v>11.23</v>
      </c>
      <c r="I288" s="143" t="s">
        <v>125</v>
      </c>
      <c r="J288" s="112">
        <f t="shared" si="16"/>
        <v>112.25</v>
      </c>
      <c r="K288" s="151" t="s">
        <v>126</v>
      </c>
      <c r="L288" s="108">
        <v>2019</v>
      </c>
      <c r="M288" s="108">
        <v>1772</v>
      </c>
      <c r="N288" s="109" t="s">
        <v>967</v>
      </c>
      <c r="O288" s="111" t="s">
        <v>215</v>
      </c>
      <c r="P288" s="109" t="s">
        <v>216</v>
      </c>
      <c r="Q288" s="109" t="s">
        <v>216</v>
      </c>
      <c r="R288" s="108">
        <v>8</v>
      </c>
      <c r="S288" s="111" t="s">
        <v>146</v>
      </c>
      <c r="T288" s="108">
        <v>1090503</v>
      </c>
      <c r="U288" s="108">
        <v>3550</v>
      </c>
      <c r="V288" s="108">
        <v>1738</v>
      </c>
      <c r="W288" s="108">
        <v>99</v>
      </c>
      <c r="X288" s="113">
        <v>2019</v>
      </c>
      <c r="Y288" s="113">
        <v>125</v>
      </c>
      <c r="Z288" s="113">
        <v>0</v>
      </c>
      <c r="AA288" s="114" t="s">
        <v>957</v>
      </c>
      <c r="AB288" s="108">
        <v>472</v>
      </c>
      <c r="AC288" s="109" t="s">
        <v>962</v>
      </c>
      <c r="AD288" s="152" t="s">
        <v>972</v>
      </c>
      <c r="AE288" s="152" t="s">
        <v>962</v>
      </c>
      <c r="AF288" s="153">
        <f t="shared" si="17"/>
        <v>-25</v>
      </c>
      <c r="AG288" s="154">
        <f t="shared" si="18"/>
        <v>112.25</v>
      </c>
      <c r="AH288" s="155">
        <f t="shared" si="19"/>
        <v>-2806.25</v>
      </c>
      <c r="AI288" s="156"/>
    </row>
    <row r="289" spans="1:35" ht="24">
      <c r="A289" s="108">
        <v>2019</v>
      </c>
      <c r="B289" s="108">
        <v>251</v>
      </c>
      <c r="C289" s="109" t="s">
        <v>957</v>
      </c>
      <c r="D289" s="150" t="s">
        <v>973</v>
      </c>
      <c r="E289" s="109" t="s">
        <v>967</v>
      </c>
      <c r="F289" s="157" t="s">
        <v>974</v>
      </c>
      <c r="G289" s="112">
        <v>23744.88</v>
      </c>
      <c r="H289" s="112">
        <v>2158.63</v>
      </c>
      <c r="I289" s="143" t="s">
        <v>125</v>
      </c>
      <c r="J289" s="112">
        <f t="shared" si="16"/>
        <v>21586.25</v>
      </c>
      <c r="K289" s="151" t="s">
        <v>602</v>
      </c>
      <c r="L289" s="108">
        <v>2019</v>
      </c>
      <c r="M289" s="108">
        <v>1787</v>
      </c>
      <c r="N289" s="109" t="s">
        <v>957</v>
      </c>
      <c r="O289" s="111" t="s">
        <v>603</v>
      </c>
      <c r="P289" s="109" t="s">
        <v>604</v>
      </c>
      <c r="Q289" s="109" t="s">
        <v>604</v>
      </c>
      <c r="R289" s="108">
        <v>9</v>
      </c>
      <c r="S289" s="111" t="s">
        <v>175</v>
      </c>
      <c r="T289" s="108">
        <v>2060305</v>
      </c>
      <c r="U289" s="108">
        <v>7970</v>
      </c>
      <c r="V289" s="108">
        <v>9010</v>
      </c>
      <c r="W289" s="108">
        <v>99</v>
      </c>
      <c r="X289" s="113">
        <v>2019</v>
      </c>
      <c r="Y289" s="113">
        <v>88</v>
      </c>
      <c r="Z289" s="113">
        <v>0</v>
      </c>
      <c r="AA289" s="114" t="s">
        <v>957</v>
      </c>
      <c r="AB289" s="108">
        <v>533</v>
      </c>
      <c r="AC289" s="109" t="s">
        <v>975</v>
      </c>
      <c r="AD289" s="152" t="s">
        <v>969</v>
      </c>
      <c r="AE289" s="152" t="s">
        <v>975</v>
      </c>
      <c r="AF289" s="153">
        <f t="shared" si="17"/>
        <v>3</v>
      </c>
      <c r="AG289" s="154">
        <f t="shared" si="18"/>
        <v>21586.25</v>
      </c>
      <c r="AH289" s="155">
        <f t="shared" si="19"/>
        <v>64758.75</v>
      </c>
      <c r="AI289" s="156"/>
    </row>
    <row r="290" spans="1:35" ht="108">
      <c r="A290" s="108">
        <v>2019</v>
      </c>
      <c r="B290" s="108">
        <v>252</v>
      </c>
      <c r="C290" s="109" t="s">
        <v>957</v>
      </c>
      <c r="D290" s="150" t="s">
        <v>976</v>
      </c>
      <c r="E290" s="109" t="s">
        <v>808</v>
      </c>
      <c r="F290" s="157" t="s">
        <v>977</v>
      </c>
      <c r="G290" s="112">
        <v>2082</v>
      </c>
      <c r="H290" s="112">
        <v>0</v>
      </c>
      <c r="I290" s="143" t="s">
        <v>256</v>
      </c>
      <c r="J290" s="112">
        <f t="shared" si="16"/>
        <v>2082</v>
      </c>
      <c r="K290" s="151" t="s">
        <v>126</v>
      </c>
      <c r="L290" s="108">
        <v>2019</v>
      </c>
      <c r="M290" s="108">
        <v>1739</v>
      </c>
      <c r="N290" s="109" t="s">
        <v>961</v>
      </c>
      <c r="O290" s="111" t="s">
        <v>978</v>
      </c>
      <c r="P290" s="109" t="s">
        <v>979</v>
      </c>
      <c r="Q290" s="109" t="s">
        <v>126</v>
      </c>
      <c r="R290" s="108" t="s">
        <v>356</v>
      </c>
      <c r="S290" s="111" t="s">
        <v>356</v>
      </c>
      <c r="T290" s="108">
        <v>2010501</v>
      </c>
      <c r="U290" s="108">
        <v>6130</v>
      </c>
      <c r="V290" s="108">
        <v>7010</v>
      </c>
      <c r="W290" s="108">
        <v>1</v>
      </c>
      <c r="X290" s="113">
        <v>2019</v>
      </c>
      <c r="Y290" s="113">
        <v>135</v>
      </c>
      <c r="Z290" s="113">
        <v>0</v>
      </c>
      <c r="AA290" s="114" t="s">
        <v>957</v>
      </c>
      <c r="AB290" s="108">
        <v>476</v>
      </c>
      <c r="AC290" s="109" t="s">
        <v>19</v>
      </c>
      <c r="AD290" s="152" t="s">
        <v>963</v>
      </c>
      <c r="AE290" s="152" t="s">
        <v>19</v>
      </c>
      <c r="AF290" s="153">
        <f t="shared" si="17"/>
        <v>-21</v>
      </c>
      <c r="AG290" s="154">
        <f t="shared" si="18"/>
        <v>2082</v>
      </c>
      <c r="AH290" s="155">
        <f t="shared" si="19"/>
        <v>-43722</v>
      </c>
      <c r="AI290" s="156"/>
    </row>
    <row r="291" spans="1:35" ht="156">
      <c r="A291" s="108">
        <v>2019</v>
      </c>
      <c r="B291" s="108">
        <v>253</v>
      </c>
      <c r="C291" s="109" t="s">
        <v>957</v>
      </c>
      <c r="D291" s="150" t="s">
        <v>980</v>
      </c>
      <c r="E291" s="109" t="s">
        <v>967</v>
      </c>
      <c r="F291" s="157" t="s">
        <v>981</v>
      </c>
      <c r="G291" s="112">
        <v>3198.14</v>
      </c>
      <c r="H291" s="112">
        <v>1258.4</v>
      </c>
      <c r="I291" s="143" t="s">
        <v>256</v>
      </c>
      <c r="J291" s="112">
        <f t="shared" si="16"/>
        <v>3198.14</v>
      </c>
      <c r="K291" s="151" t="s">
        <v>602</v>
      </c>
      <c r="L291" s="108">
        <v>2019</v>
      </c>
      <c r="M291" s="108">
        <v>1771</v>
      </c>
      <c r="N291" s="109" t="s">
        <v>967</v>
      </c>
      <c r="O291" s="111" t="s">
        <v>982</v>
      </c>
      <c r="P291" s="109" t="s">
        <v>126</v>
      </c>
      <c r="Q291" s="109" t="s">
        <v>983</v>
      </c>
      <c r="R291" s="108">
        <v>9</v>
      </c>
      <c r="S291" s="111" t="s">
        <v>175</v>
      </c>
      <c r="T291" s="108">
        <v>2060305</v>
      </c>
      <c r="U291" s="108">
        <v>7970</v>
      </c>
      <c r="V291" s="108">
        <v>9010</v>
      </c>
      <c r="W291" s="108">
        <v>99</v>
      </c>
      <c r="X291" s="113">
        <v>2018</v>
      </c>
      <c r="Y291" s="113">
        <v>119</v>
      </c>
      <c r="Z291" s="113">
        <v>0</v>
      </c>
      <c r="AA291" s="114" t="s">
        <v>126</v>
      </c>
      <c r="AB291" s="108">
        <v>711</v>
      </c>
      <c r="AC291" s="109" t="s">
        <v>984</v>
      </c>
      <c r="AD291" s="152" t="s">
        <v>972</v>
      </c>
      <c r="AE291" s="152" t="s">
        <v>984</v>
      </c>
      <c r="AF291" s="153">
        <f t="shared" si="17"/>
        <v>50</v>
      </c>
      <c r="AG291" s="154">
        <f t="shared" si="18"/>
        <v>3198.14</v>
      </c>
      <c r="AH291" s="155">
        <f t="shared" si="19"/>
        <v>159907</v>
      </c>
      <c r="AI291" s="156"/>
    </row>
    <row r="292" spans="1:35" ht="156">
      <c r="A292" s="108">
        <v>2019</v>
      </c>
      <c r="B292" s="108">
        <v>253</v>
      </c>
      <c r="C292" s="109" t="s">
        <v>957</v>
      </c>
      <c r="D292" s="150" t="s">
        <v>980</v>
      </c>
      <c r="E292" s="109" t="s">
        <v>967</v>
      </c>
      <c r="F292" s="157" t="s">
        <v>981</v>
      </c>
      <c r="G292" s="112">
        <v>2073.22</v>
      </c>
      <c r="H292" s="112">
        <v>0</v>
      </c>
      <c r="I292" s="143" t="s">
        <v>256</v>
      </c>
      <c r="J292" s="112">
        <f t="shared" si="16"/>
        <v>2073.22</v>
      </c>
      <c r="K292" s="151" t="s">
        <v>602</v>
      </c>
      <c r="L292" s="108">
        <v>2019</v>
      </c>
      <c r="M292" s="108">
        <v>1771</v>
      </c>
      <c r="N292" s="109" t="s">
        <v>967</v>
      </c>
      <c r="O292" s="111" t="s">
        <v>982</v>
      </c>
      <c r="P292" s="109" t="s">
        <v>126</v>
      </c>
      <c r="Q292" s="109" t="s">
        <v>983</v>
      </c>
      <c r="R292" s="108">
        <v>9</v>
      </c>
      <c r="S292" s="111" t="s">
        <v>175</v>
      </c>
      <c r="T292" s="108">
        <v>2060305</v>
      </c>
      <c r="U292" s="108">
        <v>7970</v>
      </c>
      <c r="V292" s="108">
        <v>9010</v>
      </c>
      <c r="W292" s="108">
        <v>99</v>
      </c>
      <c r="X292" s="113">
        <v>2019</v>
      </c>
      <c r="Y292" s="113">
        <v>73</v>
      </c>
      <c r="Z292" s="113">
        <v>0</v>
      </c>
      <c r="AA292" s="114" t="s">
        <v>126</v>
      </c>
      <c r="AB292" s="108">
        <v>710</v>
      </c>
      <c r="AC292" s="109" t="s">
        <v>984</v>
      </c>
      <c r="AD292" s="152" t="s">
        <v>972</v>
      </c>
      <c r="AE292" s="152" t="s">
        <v>984</v>
      </c>
      <c r="AF292" s="153">
        <f t="shared" si="17"/>
        <v>50</v>
      </c>
      <c r="AG292" s="154">
        <f t="shared" si="18"/>
        <v>2073.22</v>
      </c>
      <c r="AH292" s="155">
        <f t="shared" si="19"/>
        <v>103660.99999999999</v>
      </c>
      <c r="AI292" s="156"/>
    </row>
    <row r="293" spans="1:35" ht="156">
      <c r="A293" s="108">
        <v>2019</v>
      </c>
      <c r="B293" s="108">
        <v>253</v>
      </c>
      <c r="C293" s="109" t="s">
        <v>957</v>
      </c>
      <c r="D293" s="150" t="s">
        <v>980</v>
      </c>
      <c r="E293" s="109" t="s">
        <v>967</v>
      </c>
      <c r="F293" s="157" t="s">
        <v>981</v>
      </c>
      <c r="G293" s="112">
        <v>1707.04</v>
      </c>
      <c r="H293" s="112">
        <v>0</v>
      </c>
      <c r="I293" s="143" t="s">
        <v>256</v>
      </c>
      <c r="J293" s="112">
        <f t="shared" si="16"/>
        <v>1707.04</v>
      </c>
      <c r="K293" s="151" t="s">
        <v>985</v>
      </c>
      <c r="L293" s="108">
        <v>2019</v>
      </c>
      <c r="M293" s="108">
        <v>1771</v>
      </c>
      <c r="N293" s="109" t="s">
        <v>967</v>
      </c>
      <c r="O293" s="111" t="s">
        <v>982</v>
      </c>
      <c r="P293" s="109" t="s">
        <v>126</v>
      </c>
      <c r="Q293" s="109" t="s">
        <v>983</v>
      </c>
      <c r="R293" s="108">
        <v>9</v>
      </c>
      <c r="S293" s="111" t="s">
        <v>175</v>
      </c>
      <c r="T293" s="108">
        <v>2060305</v>
      </c>
      <c r="U293" s="108">
        <v>7970</v>
      </c>
      <c r="V293" s="108">
        <v>9010</v>
      </c>
      <c r="W293" s="108">
        <v>99</v>
      </c>
      <c r="X293" s="113">
        <v>2018</v>
      </c>
      <c r="Y293" s="113">
        <v>189</v>
      </c>
      <c r="Z293" s="113">
        <v>0</v>
      </c>
      <c r="AA293" s="114" t="s">
        <v>126</v>
      </c>
      <c r="AB293" s="108">
        <v>712</v>
      </c>
      <c r="AC293" s="109" t="s">
        <v>984</v>
      </c>
      <c r="AD293" s="152" t="s">
        <v>972</v>
      </c>
      <c r="AE293" s="152" t="s">
        <v>984</v>
      </c>
      <c r="AF293" s="153">
        <f t="shared" si="17"/>
        <v>50</v>
      </c>
      <c r="AG293" s="154">
        <f t="shared" si="18"/>
        <v>1707.04</v>
      </c>
      <c r="AH293" s="155">
        <f t="shared" si="19"/>
        <v>85352</v>
      </c>
      <c r="AI293" s="156"/>
    </row>
    <row r="294" spans="1:35" ht="72">
      <c r="A294" s="108">
        <v>2019</v>
      </c>
      <c r="B294" s="108">
        <v>254</v>
      </c>
      <c r="C294" s="109" t="s">
        <v>957</v>
      </c>
      <c r="D294" s="150" t="s">
        <v>986</v>
      </c>
      <c r="E294" s="109" t="s">
        <v>808</v>
      </c>
      <c r="F294" s="157" t="s">
        <v>987</v>
      </c>
      <c r="G294" s="112">
        <v>496.51</v>
      </c>
      <c r="H294" s="112">
        <v>89.51</v>
      </c>
      <c r="I294" s="143" t="s">
        <v>125</v>
      </c>
      <c r="J294" s="112">
        <f t="shared" si="16"/>
        <v>407</v>
      </c>
      <c r="K294" s="151" t="s">
        <v>557</v>
      </c>
      <c r="L294" s="108">
        <v>2019</v>
      </c>
      <c r="M294" s="108">
        <v>1744</v>
      </c>
      <c r="N294" s="109" t="s">
        <v>961</v>
      </c>
      <c r="O294" s="111" t="s">
        <v>165</v>
      </c>
      <c r="P294" s="109" t="s">
        <v>166</v>
      </c>
      <c r="Q294" s="109" t="s">
        <v>166</v>
      </c>
      <c r="R294" s="108">
        <v>5</v>
      </c>
      <c r="S294" s="111" t="s">
        <v>167</v>
      </c>
      <c r="T294" s="108">
        <v>1040103</v>
      </c>
      <c r="U294" s="108">
        <v>1460</v>
      </c>
      <c r="V294" s="108">
        <v>1346</v>
      </c>
      <c r="W294" s="108">
        <v>2</v>
      </c>
      <c r="X294" s="113">
        <v>2019</v>
      </c>
      <c r="Y294" s="113">
        <v>122</v>
      </c>
      <c r="Z294" s="113">
        <v>0</v>
      </c>
      <c r="AA294" s="114" t="s">
        <v>957</v>
      </c>
      <c r="AB294" s="108">
        <v>470</v>
      </c>
      <c r="AC294" s="109" t="s">
        <v>962</v>
      </c>
      <c r="AD294" s="152" t="s">
        <v>963</v>
      </c>
      <c r="AE294" s="152" t="s">
        <v>962</v>
      </c>
      <c r="AF294" s="153">
        <f t="shared" si="17"/>
        <v>-23</v>
      </c>
      <c r="AG294" s="154">
        <f t="shared" si="18"/>
        <v>407</v>
      </c>
      <c r="AH294" s="155">
        <f t="shared" si="19"/>
        <v>-9361</v>
      </c>
      <c r="AI294" s="156"/>
    </row>
    <row r="295" spans="1:35" ht="72">
      <c r="A295" s="108">
        <v>2019</v>
      </c>
      <c r="B295" s="108">
        <v>255</v>
      </c>
      <c r="C295" s="109" t="s">
        <v>957</v>
      </c>
      <c r="D295" s="150" t="s">
        <v>988</v>
      </c>
      <c r="E295" s="109" t="s">
        <v>808</v>
      </c>
      <c r="F295" s="157" t="s">
        <v>989</v>
      </c>
      <c r="G295" s="112">
        <v>401.23</v>
      </c>
      <c r="H295" s="112">
        <v>72.23</v>
      </c>
      <c r="I295" s="143" t="s">
        <v>125</v>
      </c>
      <c r="J295" s="112">
        <f t="shared" si="16"/>
        <v>329</v>
      </c>
      <c r="K295" s="151" t="s">
        <v>557</v>
      </c>
      <c r="L295" s="108">
        <v>2019</v>
      </c>
      <c r="M295" s="108">
        <v>1743</v>
      </c>
      <c r="N295" s="109" t="s">
        <v>961</v>
      </c>
      <c r="O295" s="111" t="s">
        <v>165</v>
      </c>
      <c r="P295" s="109" t="s">
        <v>166</v>
      </c>
      <c r="Q295" s="109" t="s">
        <v>166</v>
      </c>
      <c r="R295" s="108">
        <v>5</v>
      </c>
      <c r="S295" s="111" t="s">
        <v>167</v>
      </c>
      <c r="T295" s="108">
        <v>1040203</v>
      </c>
      <c r="U295" s="108">
        <v>1570</v>
      </c>
      <c r="V295" s="108">
        <v>1366</v>
      </c>
      <c r="W295" s="108">
        <v>2</v>
      </c>
      <c r="X295" s="113">
        <v>2019</v>
      </c>
      <c r="Y295" s="113">
        <v>123</v>
      </c>
      <c r="Z295" s="113">
        <v>0</v>
      </c>
      <c r="AA295" s="114" t="s">
        <v>957</v>
      </c>
      <c r="AB295" s="108">
        <v>471</v>
      </c>
      <c r="AC295" s="109" t="s">
        <v>962</v>
      </c>
      <c r="AD295" s="152" t="s">
        <v>963</v>
      </c>
      <c r="AE295" s="152" t="s">
        <v>962</v>
      </c>
      <c r="AF295" s="153">
        <f t="shared" si="17"/>
        <v>-23</v>
      </c>
      <c r="AG295" s="154">
        <f t="shared" si="18"/>
        <v>329</v>
      </c>
      <c r="AH295" s="155">
        <f t="shared" si="19"/>
        <v>-7567</v>
      </c>
      <c r="AI295" s="156"/>
    </row>
    <row r="296" spans="1:35" ht="84">
      <c r="A296" s="108">
        <v>2019</v>
      </c>
      <c r="B296" s="108">
        <v>256</v>
      </c>
      <c r="C296" s="109" t="s">
        <v>957</v>
      </c>
      <c r="D296" s="150" t="s">
        <v>990</v>
      </c>
      <c r="E296" s="109" t="s">
        <v>808</v>
      </c>
      <c r="F296" s="157" t="s">
        <v>991</v>
      </c>
      <c r="G296" s="112">
        <v>507.61</v>
      </c>
      <c r="H296" s="112">
        <v>91.61</v>
      </c>
      <c r="I296" s="143" t="s">
        <v>125</v>
      </c>
      <c r="J296" s="112">
        <f t="shared" si="16"/>
        <v>416</v>
      </c>
      <c r="K296" s="151" t="s">
        <v>557</v>
      </c>
      <c r="L296" s="108">
        <v>2019</v>
      </c>
      <c r="M296" s="108">
        <v>1741</v>
      </c>
      <c r="N296" s="109" t="s">
        <v>961</v>
      </c>
      <c r="O296" s="111" t="s">
        <v>165</v>
      </c>
      <c r="P296" s="109" t="s">
        <v>166</v>
      </c>
      <c r="Q296" s="109" t="s">
        <v>166</v>
      </c>
      <c r="R296" s="108" t="s">
        <v>356</v>
      </c>
      <c r="S296" s="111" t="s">
        <v>356</v>
      </c>
      <c r="T296" s="108">
        <v>1010803</v>
      </c>
      <c r="U296" s="108">
        <v>800</v>
      </c>
      <c r="V296" s="108">
        <v>1043</v>
      </c>
      <c r="W296" s="108">
        <v>5</v>
      </c>
      <c r="X296" s="113">
        <v>2019</v>
      </c>
      <c r="Y296" s="113">
        <v>121</v>
      </c>
      <c r="Z296" s="113">
        <v>0</v>
      </c>
      <c r="AA296" s="114" t="s">
        <v>957</v>
      </c>
      <c r="AB296" s="108">
        <v>469</v>
      </c>
      <c r="AC296" s="109" t="s">
        <v>962</v>
      </c>
      <c r="AD296" s="152" t="s">
        <v>963</v>
      </c>
      <c r="AE296" s="152" t="s">
        <v>962</v>
      </c>
      <c r="AF296" s="153">
        <f t="shared" si="17"/>
        <v>-23</v>
      </c>
      <c r="AG296" s="154">
        <f t="shared" si="18"/>
        <v>416</v>
      </c>
      <c r="AH296" s="155">
        <f t="shared" si="19"/>
        <v>-9568</v>
      </c>
      <c r="AI296" s="156"/>
    </row>
    <row r="297" spans="1:35" ht="72">
      <c r="A297" s="108">
        <v>2019</v>
      </c>
      <c r="B297" s="108">
        <v>257</v>
      </c>
      <c r="C297" s="109" t="s">
        <v>957</v>
      </c>
      <c r="D297" s="150" t="s">
        <v>992</v>
      </c>
      <c r="E297" s="109" t="s">
        <v>808</v>
      </c>
      <c r="F297" s="157" t="s">
        <v>993</v>
      </c>
      <c r="G297" s="112">
        <v>12.18</v>
      </c>
      <c r="H297" s="112">
        <v>2.18</v>
      </c>
      <c r="I297" s="143" t="s">
        <v>125</v>
      </c>
      <c r="J297" s="112">
        <f t="shared" si="16"/>
        <v>10</v>
      </c>
      <c r="K297" s="151" t="s">
        <v>557</v>
      </c>
      <c r="L297" s="108">
        <v>2019</v>
      </c>
      <c r="M297" s="108">
        <v>1742</v>
      </c>
      <c r="N297" s="109" t="s">
        <v>961</v>
      </c>
      <c r="O297" s="111" t="s">
        <v>165</v>
      </c>
      <c r="P297" s="109" t="s">
        <v>166</v>
      </c>
      <c r="Q297" s="109" t="s">
        <v>166</v>
      </c>
      <c r="R297" s="108">
        <v>9</v>
      </c>
      <c r="S297" s="111" t="s">
        <v>175</v>
      </c>
      <c r="T297" s="108">
        <v>1060203</v>
      </c>
      <c r="U297" s="108">
        <v>2340</v>
      </c>
      <c r="V297" s="108">
        <v>1830</v>
      </c>
      <c r="W297" s="108">
        <v>2</v>
      </c>
      <c r="X297" s="113">
        <v>2019</v>
      </c>
      <c r="Y297" s="113">
        <v>124</v>
      </c>
      <c r="Z297" s="113">
        <v>0</v>
      </c>
      <c r="AA297" s="114" t="s">
        <v>13</v>
      </c>
      <c r="AB297" s="108">
        <v>1172</v>
      </c>
      <c r="AC297" s="109" t="s">
        <v>14</v>
      </c>
      <c r="AD297" s="152" t="s">
        <v>963</v>
      </c>
      <c r="AE297" s="152" t="s">
        <v>14</v>
      </c>
      <c r="AF297" s="153">
        <f t="shared" si="17"/>
        <v>165</v>
      </c>
      <c r="AG297" s="154">
        <f t="shared" si="18"/>
        <v>10</v>
      </c>
      <c r="AH297" s="155">
        <f t="shared" si="19"/>
        <v>1650</v>
      </c>
      <c r="AI297" s="156"/>
    </row>
    <row r="298" spans="1:35" ht="156">
      <c r="A298" s="108">
        <v>2019</v>
      </c>
      <c r="B298" s="108">
        <v>258</v>
      </c>
      <c r="C298" s="109" t="s">
        <v>994</v>
      </c>
      <c r="D298" s="150" t="s">
        <v>995</v>
      </c>
      <c r="E298" s="109" t="s">
        <v>994</v>
      </c>
      <c r="F298" s="157" t="s">
        <v>996</v>
      </c>
      <c r="G298" s="112">
        <v>439.2</v>
      </c>
      <c r="H298" s="112">
        <v>79.2</v>
      </c>
      <c r="I298" s="143" t="s">
        <v>125</v>
      </c>
      <c r="J298" s="112">
        <f t="shared" si="16"/>
        <v>360</v>
      </c>
      <c r="K298" s="151" t="s">
        <v>126</v>
      </c>
      <c r="L298" s="108">
        <v>2019</v>
      </c>
      <c r="M298" s="108">
        <v>1941</v>
      </c>
      <c r="N298" s="109" t="s">
        <v>994</v>
      </c>
      <c r="O298" s="111" t="s">
        <v>215</v>
      </c>
      <c r="P298" s="109" t="s">
        <v>216</v>
      </c>
      <c r="Q298" s="109" t="s">
        <v>216</v>
      </c>
      <c r="R298" s="108">
        <v>8</v>
      </c>
      <c r="S298" s="111" t="s">
        <v>146</v>
      </c>
      <c r="T298" s="108">
        <v>1090502</v>
      </c>
      <c r="U298" s="108">
        <v>3540</v>
      </c>
      <c r="V298" s="108">
        <v>1737</v>
      </c>
      <c r="W298" s="108">
        <v>99</v>
      </c>
      <c r="X298" s="113">
        <v>2019</v>
      </c>
      <c r="Y298" s="113">
        <v>77</v>
      </c>
      <c r="Z298" s="113">
        <v>0</v>
      </c>
      <c r="AA298" s="114" t="s">
        <v>994</v>
      </c>
      <c r="AB298" s="108">
        <v>497</v>
      </c>
      <c r="AC298" s="109" t="s">
        <v>972</v>
      </c>
      <c r="AD298" s="152" t="s">
        <v>997</v>
      </c>
      <c r="AE298" s="152" t="s">
        <v>972</v>
      </c>
      <c r="AF298" s="153">
        <f t="shared" si="17"/>
        <v>-14</v>
      </c>
      <c r="AG298" s="154">
        <f t="shared" si="18"/>
        <v>360</v>
      </c>
      <c r="AH298" s="155">
        <f t="shared" si="19"/>
        <v>-5040</v>
      </c>
      <c r="AI298" s="156"/>
    </row>
    <row r="299" spans="1:35" ht="168">
      <c r="A299" s="108">
        <v>2019</v>
      </c>
      <c r="B299" s="108">
        <v>259</v>
      </c>
      <c r="C299" s="109" t="s">
        <v>994</v>
      </c>
      <c r="D299" s="150" t="s">
        <v>998</v>
      </c>
      <c r="E299" s="109" t="s">
        <v>994</v>
      </c>
      <c r="F299" s="157" t="s">
        <v>999</v>
      </c>
      <c r="G299" s="112">
        <v>-275.53</v>
      </c>
      <c r="H299" s="112">
        <v>-25.05</v>
      </c>
      <c r="I299" s="143" t="s">
        <v>125</v>
      </c>
      <c r="J299" s="112">
        <f t="shared" si="16"/>
        <v>-250.47999999999996</v>
      </c>
      <c r="K299" s="151" t="s">
        <v>126</v>
      </c>
      <c r="L299" s="108">
        <v>2019</v>
      </c>
      <c r="M299" s="108">
        <v>1940</v>
      </c>
      <c r="N299" s="109" t="s">
        <v>994</v>
      </c>
      <c r="O299" s="111" t="s">
        <v>215</v>
      </c>
      <c r="P299" s="109" t="s">
        <v>216</v>
      </c>
      <c r="Q299" s="109" t="s">
        <v>216</v>
      </c>
      <c r="R299" s="108">
        <v>8</v>
      </c>
      <c r="S299" s="111" t="s">
        <v>146</v>
      </c>
      <c r="T299" s="108">
        <v>1090502</v>
      </c>
      <c r="U299" s="108">
        <v>3540</v>
      </c>
      <c r="V299" s="108">
        <v>1737</v>
      </c>
      <c r="W299" s="108">
        <v>99</v>
      </c>
      <c r="X299" s="113">
        <v>2019</v>
      </c>
      <c r="Y299" s="113">
        <v>77</v>
      </c>
      <c r="Z299" s="113">
        <v>0</v>
      </c>
      <c r="AA299" s="114" t="s">
        <v>994</v>
      </c>
      <c r="AB299" s="108">
        <v>497</v>
      </c>
      <c r="AC299" s="109" t="s">
        <v>972</v>
      </c>
      <c r="AD299" s="152" t="s">
        <v>997</v>
      </c>
      <c r="AE299" s="152" t="s">
        <v>972</v>
      </c>
      <c r="AF299" s="153">
        <f t="shared" si="17"/>
        <v>-14</v>
      </c>
      <c r="AG299" s="154">
        <f t="shared" si="18"/>
        <v>-250.47999999999996</v>
      </c>
      <c r="AH299" s="155">
        <f t="shared" si="19"/>
        <v>3506.7199999999993</v>
      </c>
      <c r="AI299" s="156"/>
    </row>
    <row r="300" spans="1:35" ht="156">
      <c r="A300" s="108">
        <v>2019</v>
      </c>
      <c r="B300" s="108">
        <v>260</v>
      </c>
      <c r="C300" s="109" t="s">
        <v>994</v>
      </c>
      <c r="D300" s="150" t="s">
        <v>1000</v>
      </c>
      <c r="E300" s="109" t="s">
        <v>994</v>
      </c>
      <c r="F300" s="157" t="s">
        <v>1001</v>
      </c>
      <c r="G300" s="112">
        <v>112.29</v>
      </c>
      <c r="H300" s="112">
        <v>10.21</v>
      </c>
      <c r="I300" s="143" t="s">
        <v>125</v>
      </c>
      <c r="J300" s="112">
        <f t="shared" si="16"/>
        <v>102.08000000000001</v>
      </c>
      <c r="K300" s="151" t="s">
        <v>126</v>
      </c>
      <c r="L300" s="108">
        <v>2019</v>
      </c>
      <c r="M300" s="108">
        <v>1942</v>
      </c>
      <c r="N300" s="109" t="s">
        <v>994</v>
      </c>
      <c r="O300" s="111" t="s">
        <v>215</v>
      </c>
      <c r="P300" s="109" t="s">
        <v>216</v>
      </c>
      <c r="Q300" s="109" t="s">
        <v>216</v>
      </c>
      <c r="R300" s="108">
        <v>8</v>
      </c>
      <c r="S300" s="111" t="s">
        <v>146</v>
      </c>
      <c r="T300" s="108">
        <v>1090502</v>
      </c>
      <c r="U300" s="108">
        <v>3540</v>
      </c>
      <c r="V300" s="108">
        <v>1737</v>
      </c>
      <c r="W300" s="108">
        <v>99</v>
      </c>
      <c r="X300" s="113">
        <v>2019</v>
      </c>
      <c r="Y300" s="113">
        <v>77</v>
      </c>
      <c r="Z300" s="113">
        <v>0</v>
      </c>
      <c r="AA300" s="114" t="s">
        <v>994</v>
      </c>
      <c r="AB300" s="108">
        <v>497</v>
      </c>
      <c r="AC300" s="109" t="s">
        <v>972</v>
      </c>
      <c r="AD300" s="152" t="s">
        <v>997</v>
      </c>
      <c r="AE300" s="152" t="s">
        <v>972</v>
      </c>
      <c r="AF300" s="153">
        <f t="shared" si="17"/>
        <v>-14</v>
      </c>
      <c r="AG300" s="154">
        <f t="shared" si="18"/>
        <v>102.08000000000001</v>
      </c>
      <c r="AH300" s="155">
        <f t="shared" si="19"/>
        <v>-1429.1200000000001</v>
      </c>
      <c r="AI300" s="156"/>
    </row>
    <row r="301" spans="1:35" ht="108">
      <c r="A301" s="108">
        <v>2019</v>
      </c>
      <c r="B301" s="108">
        <v>261</v>
      </c>
      <c r="C301" s="109" t="s">
        <v>994</v>
      </c>
      <c r="D301" s="150" t="s">
        <v>1002</v>
      </c>
      <c r="E301" s="109" t="s">
        <v>1003</v>
      </c>
      <c r="F301" s="157" t="s">
        <v>1004</v>
      </c>
      <c r="G301" s="112">
        <v>871.78</v>
      </c>
      <c r="H301" s="112">
        <v>157.21</v>
      </c>
      <c r="I301" s="143" t="s">
        <v>125</v>
      </c>
      <c r="J301" s="112">
        <f t="shared" si="16"/>
        <v>714.5699999999999</v>
      </c>
      <c r="K301" s="151" t="s">
        <v>227</v>
      </c>
      <c r="L301" s="108">
        <v>2019</v>
      </c>
      <c r="M301" s="108">
        <v>1938</v>
      </c>
      <c r="N301" s="109" t="s">
        <v>994</v>
      </c>
      <c r="O301" s="111" t="s">
        <v>228</v>
      </c>
      <c r="P301" s="109" t="s">
        <v>229</v>
      </c>
      <c r="Q301" s="109" t="s">
        <v>230</v>
      </c>
      <c r="R301" s="108">
        <v>8</v>
      </c>
      <c r="S301" s="111" t="s">
        <v>146</v>
      </c>
      <c r="T301" s="108">
        <v>1080203</v>
      </c>
      <c r="U301" s="108">
        <v>2890</v>
      </c>
      <c r="V301" s="108">
        <v>1937</v>
      </c>
      <c r="W301" s="108">
        <v>99</v>
      </c>
      <c r="X301" s="113">
        <v>2019</v>
      </c>
      <c r="Y301" s="113">
        <v>277</v>
      </c>
      <c r="Z301" s="113">
        <v>0</v>
      </c>
      <c r="AA301" s="114" t="s">
        <v>975</v>
      </c>
      <c r="AB301" s="108">
        <v>538</v>
      </c>
      <c r="AC301" s="109" t="s">
        <v>975</v>
      </c>
      <c r="AD301" s="152" t="s">
        <v>997</v>
      </c>
      <c r="AE301" s="152" t="s">
        <v>975</v>
      </c>
      <c r="AF301" s="153">
        <f t="shared" si="17"/>
        <v>-9</v>
      </c>
      <c r="AG301" s="154">
        <f t="shared" si="18"/>
        <v>714.5699999999999</v>
      </c>
      <c r="AH301" s="155">
        <f t="shared" si="19"/>
        <v>-6431.129999999999</v>
      </c>
      <c r="AI301" s="156"/>
    </row>
    <row r="302" spans="1:35" ht="84">
      <c r="A302" s="108">
        <v>2019</v>
      </c>
      <c r="B302" s="108">
        <v>262</v>
      </c>
      <c r="C302" s="109" t="s">
        <v>994</v>
      </c>
      <c r="D302" s="150" t="s">
        <v>1005</v>
      </c>
      <c r="E302" s="109" t="s">
        <v>4</v>
      </c>
      <c r="F302" s="157" t="s">
        <v>1006</v>
      </c>
      <c r="G302" s="112">
        <v>62.05</v>
      </c>
      <c r="H302" s="112">
        <v>11.19</v>
      </c>
      <c r="I302" s="143" t="s">
        <v>125</v>
      </c>
      <c r="J302" s="112">
        <f t="shared" si="16"/>
        <v>50.86</v>
      </c>
      <c r="K302" s="151" t="s">
        <v>490</v>
      </c>
      <c r="L302" s="108">
        <v>2019</v>
      </c>
      <c r="M302" s="108">
        <v>1882</v>
      </c>
      <c r="N302" s="109" t="s">
        <v>1007</v>
      </c>
      <c r="O302" s="111" t="s">
        <v>156</v>
      </c>
      <c r="P302" s="109" t="s">
        <v>157</v>
      </c>
      <c r="Q302" s="109" t="s">
        <v>157</v>
      </c>
      <c r="R302" s="108">
        <v>8</v>
      </c>
      <c r="S302" s="111" t="s">
        <v>146</v>
      </c>
      <c r="T302" s="108">
        <v>1080203</v>
      </c>
      <c r="U302" s="108">
        <v>2890</v>
      </c>
      <c r="V302" s="108">
        <v>1937</v>
      </c>
      <c r="W302" s="108">
        <v>99</v>
      </c>
      <c r="X302" s="113">
        <v>2019</v>
      </c>
      <c r="Y302" s="113">
        <v>133</v>
      </c>
      <c r="Z302" s="113">
        <v>0</v>
      </c>
      <c r="AA302" s="114" t="s">
        <v>975</v>
      </c>
      <c r="AB302" s="108">
        <v>547</v>
      </c>
      <c r="AC302" s="109" t="s">
        <v>975</v>
      </c>
      <c r="AD302" s="152" t="s">
        <v>1008</v>
      </c>
      <c r="AE302" s="152" t="s">
        <v>975</v>
      </c>
      <c r="AF302" s="153">
        <f t="shared" si="17"/>
        <v>-4</v>
      </c>
      <c r="AG302" s="154">
        <f t="shared" si="18"/>
        <v>50.86</v>
      </c>
      <c r="AH302" s="155">
        <f t="shared" si="19"/>
        <v>-203.44</v>
      </c>
      <c r="AI302" s="156"/>
    </row>
    <row r="303" spans="1:35" ht="84">
      <c r="A303" s="108">
        <v>2019</v>
      </c>
      <c r="B303" s="108">
        <v>263</v>
      </c>
      <c r="C303" s="109" t="s">
        <v>994</v>
      </c>
      <c r="D303" s="150" t="s">
        <v>1009</v>
      </c>
      <c r="E303" s="109" t="s">
        <v>4</v>
      </c>
      <c r="F303" s="157" t="s">
        <v>1010</v>
      </c>
      <c r="G303" s="112">
        <v>23.08</v>
      </c>
      <c r="H303" s="112">
        <v>4.16</v>
      </c>
      <c r="I303" s="143" t="s">
        <v>125</v>
      </c>
      <c r="J303" s="112">
        <f t="shared" si="16"/>
        <v>18.919999999999998</v>
      </c>
      <c r="K303" s="151" t="s">
        <v>490</v>
      </c>
      <c r="L303" s="108">
        <v>2019</v>
      </c>
      <c r="M303" s="108">
        <v>1881</v>
      </c>
      <c r="N303" s="109" t="s">
        <v>1007</v>
      </c>
      <c r="O303" s="111" t="s">
        <v>156</v>
      </c>
      <c r="P303" s="109" t="s">
        <v>157</v>
      </c>
      <c r="Q303" s="109" t="s">
        <v>157</v>
      </c>
      <c r="R303" s="108">
        <v>8</v>
      </c>
      <c r="S303" s="111" t="s">
        <v>146</v>
      </c>
      <c r="T303" s="108">
        <v>1080203</v>
      </c>
      <c r="U303" s="108">
        <v>2890</v>
      </c>
      <c r="V303" s="108">
        <v>1937</v>
      </c>
      <c r="W303" s="108">
        <v>99</v>
      </c>
      <c r="X303" s="113">
        <v>2019</v>
      </c>
      <c r="Y303" s="113">
        <v>132</v>
      </c>
      <c r="Z303" s="113">
        <v>0</v>
      </c>
      <c r="AA303" s="114" t="s">
        <v>975</v>
      </c>
      <c r="AB303" s="108">
        <v>546</v>
      </c>
      <c r="AC303" s="109" t="s">
        <v>975</v>
      </c>
      <c r="AD303" s="152" t="s">
        <v>1008</v>
      </c>
      <c r="AE303" s="152" t="s">
        <v>975</v>
      </c>
      <c r="AF303" s="153">
        <f t="shared" si="17"/>
        <v>-4</v>
      </c>
      <c r="AG303" s="154">
        <f t="shared" si="18"/>
        <v>18.919999999999998</v>
      </c>
      <c r="AH303" s="155">
        <f t="shared" si="19"/>
        <v>-75.67999999999999</v>
      </c>
      <c r="AI303" s="156"/>
    </row>
    <row r="304" spans="1:35" ht="72">
      <c r="A304" s="108">
        <v>2019</v>
      </c>
      <c r="B304" s="108">
        <v>264</v>
      </c>
      <c r="C304" s="109" t="s">
        <v>994</v>
      </c>
      <c r="D304" s="150" t="s">
        <v>1011</v>
      </c>
      <c r="E304" s="109" t="s">
        <v>4</v>
      </c>
      <c r="F304" s="157" t="s">
        <v>1012</v>
      </c>
      <c r="G304" s="112">
        <v>54.75</v>
      </c>
      <c r="H304" s="112">
        <v>9.87</v>
      </c>
      <c r="I304" s="143" t="s">
        <v>125</v>
      </c>
      <c r="J304" s="112">
        <f t="shared" si="16"/>
        <v>44.88</v>
      </c>
      <c r="K304" s="151" t="s">
        <v>490</v>
      </c>
      <c r="L304" s="108">
        <v>2019</v>
      </c>
      <c r="M304" s="108">
        <v>1878</v>
      </c>
      <c r="N304" s="109" t="s">
        <v>1007</v>
      </c>
      <c r="O304" s="111" t="s">
        <v>156</v>
      </c>
      <c r="P304" s="109" t="s">
        <v>157</v>
      </c>
      <c r="Q304" s="109" t="s">
        <v>157</v>
      </c>
      <c r="R304" s="108">
        <v>9</v>
      </c>
      <c r="S304" s="111" t="s">
        <v>175</v>
      </c>
      <c r="T304" s="108">
        <v>1050103</v>
      </c>
      <c r="U304" s="108">
        <v>2010</v>
      </c>
      <c r="V304" s="108">
        <v>1476</v>
      </c>
      <c r="W304" s="108">
        <v>3</v>
      </c>
      <c r="X304" s="113">
        <v>2019</v>
      </c>
      <c r="Y304" s="113">
        <v>131</v>
      </c>
      <c r="Z304" s="113">
        <v>0</v>
      </c>
      <c r="AA304" s="114" t="s">
        <v>975</v>
      </c>
      <c r="AB304" s="108">
        <v>545</v>
      </c>
      <c r="AC304" s="109" t="s">
        <v>975</v>
      </c>
      <c r="AD304" s="152" t="s">
        <v>1008</v>
      </c>
      <c r="AE304" s="152" t="s">
        <v>975</v>
      </c>
      <c r="AF304" s="153">
        <f t="shared" si="17"/>
        <v>-4</v>
      </c>
      <c r="AG304" s="154">
        <f t="shared" si="18"/>
        <v>44.88</v>
      </c>
      <c r="AH304" s="155">
        <f t="shared" si="19"/>
        <v>-179.52</v>
      </c>
      <c r="AI304" s="156"/>
    </row>
    <row r="305" spans="1:35" ht="84">
      <c r="A305" s="108">
        <v>2019</v>
      </c>
      <c r="B305" s="108">
        <v>265</v>
      </c>
      <c r="C305" s="109" t="s">
        <v>994</v>
      </c>
      <c r="D305" s="150" t="s">
        <v>1013</v>
      </c>
      <c r="E305" s="109" t="s">
        <v>4</v>
      </c>
      <c r="F305" s="157" t="s">
        <v>1014</v>
      </c>
      <c r="G305" s="112">
        <v>82</v>
      </c>
      <c r="H305" s="112">
        <v>14.79</v>
      </c>
      <c r="I305" s="143" t="s">
        <v>125</v>
      </c>
      <c r="J305" s="112">
        <f t="shared" si="16"/>
        <v>67.21000000000001</v>
      </c>
      <c r="K305" s="151" t="s">
        <v>490</v>
      </c>
      <c r="L305" s="108">
        <v>2019</v>
      </c>
      <c r="M305" s="108">
        <v>1880</v>
      </c>
      <c r="N305" s="109" t="s">
        <v>1007</v>
      </c>
      <c r="O305" s="111" t="s">
        <v>156</v>
      </c>
      <c r="P305" s="109" t="s">
        <v>157</v>
      </c>
      <c r="Q305" s="109" t="s">
        <v>157</v>
      </c>
      <c r="R305" s="108">
        <v>8</v>
      </c>
      <c r="S305" s="111" t="s">
        <v>146</v>
      </c>
      <c r="T305" s="108">
        <v>1080203</v>
      </c>
      <c r="U305" s="108">
        <v>2890</v>
      </c>
      <c r="V305" s="108">
        <v>1937</v>
      </c>
      <c r="W305" s="108">
        <v>99</v>
      </c>
      <c r="X305" s="113">
        <v>2019</v>
      </c>
      <c r="Y305" s="113">
        <v>133</v>
      </c>
      <c r="Z305" s="113">
        <v>0</v>
      </c>
      <c r="AA305" s="114" t="s">
        <v>975</v>
      </c>
      <c r="AB305" s="108">
        <v>547</v>
      </c>
      <c r="AC305" s="109" t="s">
        <v>975</v>
      </c>
      <c r="AD305" s="152" t="s">
        <v>1008</v>
      </c>
      <c r="AE305" s="152" t="s">
        <v>975</v>
      </c>
      <c r="AF305" s="153">
        <f t="shared" si="17"/>
        <v>-4</v>
      </c>
      <c r="AG305" s="154">
        <f t="shared" si="18"/>
        <v>67.21000000000001</v>
      </c>
      <c r="AH305" s="155">
        <f t="shared" si="19"/>
        <v>-268.84000000000003</v>
      </c>
      <c r="AI305" s="156"/>
    </row>
    <row r="306" spans="1:35" ht="72">
      <c r="A306" s="108">
        <v>2019</v>
      </c>
      <c r="B306" s="108">
        <v>266</v>
      </c>
      <c r="C306" s="109" t="s">
        <v>994</v>
      </c>
      <c r="D306" s="150" t="s">
        <v>1015</v>
      </c>
      <c r="E306" s="109" t="s">
        <v>4</v>
      </c>
      <c r="F306" s="157" t="s">
        <v>1016</v>
      </c>
      <c r="G306" s="112">
        <v>405.14</v>
      </c>
      <c r="H306" s="112">
        <v>73.06</v>
      </c>
      <c r="I306" s="143" t="s">
        <v>125</v>
      </c>
      <c r="J306" s="112">
        <f t="shared" si="16"/>
        <v>332.08</v>
      </c>
      <c r="K306" s="151" t="s">
        <v>490</v>
      </c>
      <c r="L306" s="108">
        <v>2019</v>
      </c>
      <c r="M306" s="108">
        <v>1871</v>
      </c>
      <c r="N306" s="109" t="s">
        <v>1007</v>
      </c>
      <c r="O306" s="111" t="s">
        <v>156</v>
      </c>
      <c r="P306" s="109" t="s">
        <v>157</v>
      </c>
      <c r="Q306" s="109" t="s">
        <v>157</v>
      </c>
      <c r="R306" s="108">
        <v>1</v>
      </c>
      <c r="S306" s="111" t="s">
        <v>139</v>
      </c>
      <c r="T306" s="108">
        <v>1010803</v>
      </c>
      <c r="U306" s="108">
        <v>800</v>
      </c>
      <c r="V306" s="108">
        <v>1043</v>
      </c>
      <c r="W306" s="108">
        <v>6</v>
      </c>
      <c r="X306" s="113">
        <v>2019</v>
      </c>
      <c r="Y306" s="113">
        <v>126</v>
      </c>
      <c r="Z306" s="113">
        <v>0</v>
      </c>
      <c r="AA306" s="114" t="s">
        <v>975</v>
      </c>
      <c r="AB306" s="108">
        <v>542</v>
      </c>
      <c r="AC306" s="109" t="s">
        <v>975</v>
      </c>
      <c r="AD306" s="152" t="s">
        <v>1008</v>
      </c>
      <c r="AE306" s="152" t="s">
        <v>975</v>
      </c>
      <c r="AF306" s="153">
        <f t="shared" si="17"/>
        <v>-4</v>
      </c>
      <c r="AG306" s="154">
        <f t="shared" si="18"/>
        <v>332.08</v>
      </c>
      <c r="AH306" s="155">
        <f t="shared" si="19"/>
        <v>-1328.32</v>
      </c>
      <c r="AI306" s="156"/>
    </row>
    <row r="307" spans="1:35" ht="84">
      <c r="A307" s="108">
        <v>2019</v>
      </c>
      <c r="B307" s="108">
        <v>267</v>
      </c>
      <c r="C307" s="109" t="s">
        <v>994</v>
      </c>
      <c r="D307" s="150" t="s">
        <v>1017</v>
      </c>
      <c r="E307" s="109" t="s">
        <v>4</v>
      </c>
      <c r="F307" s="157" t="s">
        <v>1018</v>
      </c>
      <c r="G307" s="112">
        <v>185.67</v>
      </c>
      <c r="H307" s="112">
        <v>16.88</v>
      </c>
      <c r="I307" s="143" t="s">
        <v>125</v>
      </c>
      <c r="J307" s="112">
        <f t="shared" si="16"/>
        <v>168.79</v>
      </c>
      <c r="K307" s="151" t="s">
        <v>490</v>
      </c>
      <c r="L307" s="108">
        <v>2019</v>
      </c>
      <c r="M307" s="108">
        <v>1874</v>
      </c>
      <c r="N307" s="109" t="s">
        <v>1007</v>
      </c>
      <c r="O307" s="111" t="s">
        <v>156</v>
      </c>
      <c r="P307" s="109" t="s">
        <v>157</v>
      </c>
      <c r="Q307" s="109" t="s">
        <v>157</v>
      </c>
      <c r="R307" s="108">
        <v>5</v>
      </c>
      <c r="S307" s="111" t="s">
        <v>167</v>
      </c>
      <c r="T307" s="108">
        <v>1040103</v>
      </c>
      <c r="U307" s="108">
        <v>1460</v>
      </c>
      <c r="V307" s="108">
        <v>1346</v>
      </c>
      <c r="W307" s="108">
        <v>2</v>
      </c>
      <c r="X307" s="113">
        <v>2019</v>
      </c>
      <c r="Y307" s="113">
        <v>127</v>
      </c>
      <c r="Z307" s="113">
        <v>0</v>
      </c>
      <c r="AA307" s="114" t="s">
        <v>975</v>
      </c>
      <c r="AB307" s="108">
        <v>543</v>
      </c>
      <c r="AC307" s="109" t="s">
        <v>975</v>
      </c>
      <c r="AD307" s="152" t="s">
        <v>1008</v>
      </c>
      <c r="AE307" s="152" t="s">
        <v>975</v>
      </c>
      <c r="AF307" s="153">
        <f t="shared" si="17"/>
        <v>-4</v>
      </c>
      <c r="AG307" s="154">
        <f t="shared" si="18"/>
        <v>168.79</v>
      </c>
      <c r="AH307" s="155">
        <f t="shared" si="19"/>
        <v>-675.16</v>
      </c>
      <c r="AI307" s="156"/>
    </row>
    <row r="308" spans="1:35" ht="72">
      <c r="A308" s="108">
        <v>2019</v>
      </c>
      <c r="B308" s="108">
        <v>268</v>
      </c>
      <c r="C308" s="109" t="s">
        <v>994</v>
      </c>
      <c r="D308" s="150" t="s">
        <v>1019</v>
      </c>
      <c r="E308" s="109" t="s">
        <v>4</v>
      </c>
      <c r="F308" s="157" t="s">
        <v>1020</v>
      </c>
      <c r="G308" s="112">
        <v>227.34</v>
      </c>
      <c r="H308" s="112">
        <v>20.67</v>
      </c>
      <c r="I308" s="143" t="s">
        <v>125</v>
      </c>
      <c r="J308" s="112">
        <f t="shared" si="16"/>
        <v>206.67000000000002</v>
      </c>
      <c r="K308" s="151" t="s">
        <v>490</v>
      </c>
      <c r="L308" s="108">
        <v>2019</v>
      </c>
      <c r="M308" s="108">
        <v>1876</v>
      </c>
      <c r="N308" s="109" t="s">
        <v>1007</v>
      </c>
      <c r="O308" s="111" t="s">
        <v>156</v>
      </c>
      <c r="P308" s="109" t="s">
        <v>157</v>
      </c>
      <c r="Q308" s="109" t="s">
        <v>157</v>
      </c>
      <c r="R308" s="108">
        <v>5</v>
      </c>
      <c r="S308" s="111" t="s">
        <v>167</v>
      </c>
      <c r="T308" s="108">
        <v>1040203</v>
      </c>
      <c r="U308" s="108">
        <v>1570</v>
      </c>
      <c r="V308" s="108">
        <v>1366</v>
      </c>
      <c r="W308" s="108">
        <v>2</v>
      </c>
      <c r="X308" s="113">
        <v>2019</v>
      </c>
      <c r="Y308" s="113">
        <v>128</v>
      </c>
      <c r="Z308" s="113">
        <v>0</v>
      </c>
      <c r="AA308" s="114" t="s">
        <v>975</v>
      </c>
      <c r="AB308" s="108">
        <v>544</v>
      </c>
      <c r="AC308" s="109" t="s">
        <v>975</v>
      </c>
      <c r="AD308" s="152" t="s">
        <v>1008</v>
      </c>
      <c r="AE308" s="152" t="s">
        <v>975</v>
      </c>
      <c r="AF308" s="153">
        <f t="shared" si="17"/>
        <v>-4</v>
      </c>
      <c r="AG308" s="154">
        <f t="shared" si="18"/>
        <v>206.67000000000002</v>
      </c>
      <c r="AH308" s="155">
        <f t="shared" si="19"/>
        <v>-826.6800000000001</v>
      </c>
      <c r="AI308" s="156"/>
    </row>
    <row r="309" spans="1:35" ht="84">
      <c r="A309" s="108">
        <v>2019</v>
      </c>
      <c r="B309" s="108">
        <v>269</v>
      </c>
      <c r="C309" s="109" t="s">
        <v>994</v>
      </c>
      <c r="D309" s="150" t="s">
        <v>1021</v>
      </c>
      <c r="E309" s="109" t="s">
        <v>19</v>
      </c>
      <c r="F309" s="157" t="s">
        <v>1022</v>
      </c>
      <c r="G309" s="112">
        <v>24.35</v>
      </c>
      <c r="H309" s="112">
        <v>4.39</v>
      </c>
      <c r="I309" s="143" t="s">
        <v>125</v>
      </c>
      <c r="J309" s="112">
        <f t="shared" si="16"/>
        <v>19.96</v>
      </c>
      <c r="K309" s="151" t="s">
        <v>490</v>
      </c>
      <c r="L309" s="108">
        <v>2019</v>
      </c>
      <c r="M309" s="108">
        <v>1891</v>
      </c>
      <c r="N309" s="109" t="s">
        <v>1007</v>
      </c>
      <c r="O309" s="111" t="s">
        <v>156</v>
      </c>
      <c r="P309" s="109" t="s">
        <v>157</v>
      </c>
      <c r="Q309" s="109" t="s">
        <v>157</v>
      </c>
      <c r="R309" s="108">
        <v>8</v>
      </c>
      <c r="S309" s="111" t="s">
        <v>146</v>
      </c>
      <c r="T309" s="108">
        <v>1080203</v>
      </c>
      <c r="U309" s="108">
        <v>2890</v>
      </c>
      <c r="V309" s="108">
        <v>1937</v>
      </c>
      <c r="W309" s="108">
        <v>99</v>
      </c>
      <c r="X309" s="113">
        <v>2019</v>
      </c>
      <c r="Y309" s="113">
        <v>132</v>
      </c>
      <c r="Z309" s="113">
        <v>0</v>
      </c>
      <c r="AA309" s="114" t="s">
        <v>975</v>
      </c>
      <c r="AB309" s="108">
        <v>546</v>
      </c>
      <c r="AC309" s="109" t="s">
        <v>975</v>
      </c>
      <c r="AD309" s="152" t="s">
        <v>1008</v>
      </c>
      <c r="AE309" s="152" t="s">
        <v>975</v>
      </c>
      <c r="AF309" s="153">
        <f t="shared" si="17"/>
        <v>-4</v>
      </c>
      <c r="AG309" s="154">
        <f t="shared" si="18"/>
        <v>19.96</v>
      </c>
      <c r="AH309" s="155">
        <f t="shared" si="19"/>
        <v>-79.84</v>
      </c>
      <c r="AI309" s="156"/>
    </row>
    <row r="310" spans="1:35" ht="84">
      <c r="A310" s="108">
        <v>2019</v>
      </c>
      <c r="B310" s="108">
        <v>270</v>
      </c>
      <c r="C310" s="109" t="s">
        <v>994</v>
      </c>
      <c r="D310" s="150" t="s">
        <v>1023</v>
      </c>
      <c r="E310" s="109" t="s">
        <v>19</v>
      </c>
      <c r="F310" s="157" t="s">
        <v>1024</v>
      </c>
      <c r="G310" s="112">
        <v>22.89</v>
      </c>
      <c r="H310" s="112">
        <v>4.13</v>
      </c>
      <c r="I310" s="143" t="s">
        <v>125</v>
      </c>
      <c r="J310" s="112">
        <f t="shared" si="16"/>
        <v>18.76</v>
      </c>
      <c r="K310" s="151" t="s">
        <v>490</v>
      </c>
      <c r="L310" s="108">
        <v>2019</v>
      </c>
      <c r="M310" s="108">
        <v>1892</v>
      </c>
      <c r="N310" s="109" t="s">
        <v>1007</v>
      </c>
      <c r="O310" s="111" t="s">
        <v>156</v>
      </c>
      <c r="P310" s="109" t="s">
        <v>157</v>
      </c>
      <c r="Q310" s="109" t="s">
        <v>157</v>
      </c>
      <c r="R310" s="108">
        <v>8</v>
      </c>
      <c r="S310" s="111" t="s">
        <v>146</v>
      </c>
      <c r="T310" s="108">
        <v>1080203</v>
      </c>
      <c r="U310" s="108">
        <v>2890</v>
      </c>
      <c r="V310" s="108">
        <v>1937</v>
      </c>
      <c r="W310" s="108">
        <v>99</v>
      </c>
      <c r="X310" s="113">
        <v>2019</v>
      </c>
      <c r="Y310" s="113">
        <v>132</v>
      </c>
      <c r="Z310" s="113">
        <v>0</v>
      </c>
      <c r="AA310" s="114" t="s">
        <v>975</v>
      </c>
      <c r="AB310" s="108">
        <v>546</v>
      </c>
      <c r="AC310" s="109" t="s">
        <v>975</v>
      </c>
      <c r="AD310" s="152" t="s">
        <v>1008</v>
      </c>
      <c r="AE310" s="152" t="s">
        <v>975</v>
      </c>
      <c r="AF310" s="153">
        <f t="shared" si="17"/>
        <v>-4</v>
      </c>
      <c r="AG310" s="154">
        <f t="shared" si="18"/>
        <v>18.76</v>
      </c>
      <c r="AH310" s="155">
        <f t="shared" si="19"/>
        <v>-75.04</v>
      </c>
      <c r="AI310" s="156"/>
    </row>
    <row r="311" spans="1:35" ht="84">
      <c r="A311" s="108">
        <v>2019</v>
      </c>
      <c r="B311" s="108">
        <v>271</v>
      </c>
      <c r="C311" s="109" t="s">
        <v>994</v>
      </c>
      <c r="D311" s="150" t="s">
        <v>1025</v>
      </c>
      <c r="E311" s="109" t="s">
        <v>19</v>
      </c>
      <c r="F311" s="157" t="s">
        <v>1026</v>
      </c>
      <c r="G311" s="112">
        <v>22.88</v>
      </c>
      <c r="H311" s="112">
        <v>4.13</v>
      </c>
      <c r="I311" s="143" t="s">
        <v>125</v>
      </c>
      <c r="J311" s="112">
        <f t="shared" si="16"/>
        <v>18.75</v>
      </c>
      <c r="K311" s="151" t="s">
        <v>490</v>
      </c>
      <c r="L311" s="108">
        <v>2019</v>
      </c>
      <c r="M311" s="108">
        <v>1893</v>
      </c>
      <c r="N311" s="109" t="s">
        <v>1007</v>
      </c>
      <c r="O311" s="111" t="s">
        <v>156</v>
      </c>
      <c r="P311" s="109" t="s">
        <v>157</v>
      </c>
      <c r="Q311" s="109" t="s">
        <v>157</v>
      </c>
      <c r="R311" s="108">
        <v>8</v>
      </c>
      <c r="S311" s="111" t="s">
        <v>146</v>
      </c>
      <c r="T311" s="108">
        <v>1080203</v>
      </c>
      <c r="U311" s="108">
        <v>2890</v>
      </c>
      <c r="V311" s="108">
        <v>1937</v>
      </c>
      <c r="W311" s="108">
        <v>99</v>
      </c>
      <c r="X311" s="113">
        <v>2019</v>
      </c>
      <c r="Y311" s="113">
        <v>132</v>
      </c>
      <c r="Z311" s="113">
        <v>0</v>
      </c>
      <c r="AA311" s="114" t="s">
        <v>975</v>
      </c>
      <c r="AB311" s="108">
        <v>546</v>
      </c>
      <c r="AC311" s="109" t="s">
        <v>975</v>
      </c>
      <c r="AD311" s="152" t="s">
        <v>1008</v>
      </c>
      <c r="AE311" s="152" t="s">
        <v>975</v>
      </c>
      <c r="AF311" s="153">
        <f t="shared" si="17"/>
        <v>-4</v>
      </c>
      <c r="AG311" s="154">
        <f t="shared" si="18"/>
        <v>18.75</v>
      </c>
      <c r="AH311" s="155">
        <f t="shared" si="19"/>
        <v>-75</v>
      </c>
      <c r="AI311" s="156"/>
    </row>
    <row r="312" spans="1:35" ht="84">
      <c r="A312" s="108">
        <v>2019</v>
      </c>
      <c r="B312" s="108">
        <v>272</v>
      </c>
      <c r="C312" s="109" t="s">
        <v>994</v>
      </c>
      <c r="D312" s="150" t="s">
        <v>1027</v>
      </c>
      <c r="E312" s="109" t="s">
        <v>4</v>
      </c>
      <c r="F312" s="157" t="s">
        <v>1028</v>
      </c>
      <c r="G312" s="112">
        <v>28.49</v>
      </c>
      <c r="H312" s="112">
        <v>5.14</v>
      </c>
      <c r="I312" s="143" t="s">
        <v>125</v>
      </c>
      <c r="J312" s="112">
        <f t="shared" si="16"/>
        <v>23.349999999999998</v>
      </c>
      <c r="K312" s="151" t="s">
        <v>490</v>
      </c>
      <c r="L312" s="108">
        <v>2019</v>
      </c>
      <c r="M312" s="108">
        <v>1873</v>
      </c>
      <c r="N312" s="109" t="s">
        <v>1007</v>
      </c>
      <c r="O312" s="111" t="s">
        <v>156</v>
      </c>
      <c r="P312" s="109" t="s">
        <v>157</v>
      </c>
      <c r="Q312" s="109" t="s">
        <v>157</v>
      </c>
      <c r="R312" s="108">
        <v>8</v>
      </c>
      <c r="S312" s="111" t="s">
        <v>146</v>
      </c>
      <c r="T312" s="108">
        <v>1080203</v>
      </c>
      <c r="U312" s="108">
        <v>2890</v>
      </c>
      <c r="V312" s="108">
        <v>1937</v>
      </c>
      <c r="W312" s="108">
        <v>99</v>
      </c>
      <c r="X312" s="113">
        <v>2019</v>
      </c>
      <c r="Y312" s="113">
        <v>133</v>
      </c>
      <c r="Z312" s="113">
        <v>0</v>
      </c>
      <c r="AA312" s="114" t="s">
        <v>975</v>
      </c>
      <c r="AB312" s="108">
        <v>547</v>
      </c>
      <c r="AC312" s="109" t="s">
        <v>975</v>
      </c>
      <c r="AD312" s="152" t="s">
        <v>1008</v>
      </c>
      <c r="AE312" s="152" t="s">
        <v>975</v>
      </c>
      <c r="AF312" s="153">
        <f t="shared" si="17"/>
        <v>-4</v>
      </c>
      <c r="AG312" s="154">
        <f t="shared" si="18"/>
        <v>23.349999999999998</v>
      </c>
      <c r="AH312" s="155">
        <f t="shared" si="19"/>
        <v>-93.39999999999999</v>
      </c>
      <c r="AI312" s="156"/>
    </row>
    <row r="313" spans="1:35" ht="96">
      <c r="A313" s="108">
        <v>2019</v>
      </c>
      <c r="B313" s="108">
        <v>273</v>
      </c>
      <c r="C313" s="109" t="s">
        <v>994</v>
      </c>
      <c r="D313" s="150" t="s">
        <v>1029</v>
      </c>
      <c r="E313" s="109" t="s">
        <v>4</v>
      </c>
      <c r="F313" s="157" t="s">
        <v>1030</v>
      </c>
      <c r="G313" s="112">
        <v>2392.22</v>
      </c>
      <c r="H313" s="112">
        <v>431.38</v>
      </c>
      <c r="I313" s="143" t="s">
        <v>125</v>
      </c>
      <c r="J313" s="112">
        <f t="shared" si="16"/>
        <v>1960.8399999999997</v>
      </c>
      <c r="K313" s="151" t="s">
        <v>490</v>
      </c>
      <c r="L313" s="108">
        <v>2019</v>
      </c>
      <c r="M313" s="108">
        <v>1875</v>
      </c>
      <c r="N313" s="109" t="s">
        <v>1007</v>
      </c>
      <c r="O313" s="111" t="s">
        <v>156</v>
      </c>
      <c r="P313" s="109" t="s">
        <v>157</v>
      </c>
      <c r="Q313" s="109" t="s">
        <v>157</v>
      </c>
      <c r="R313" s="108">
        <v>8</v>
      </c>
      <c r="S313" s="111" t="s">
        <v>146</v>
      </c>
      <c r="T313" s="108">
        <v>1080203</v>
      </c>
      <c r="U313" s="108">
        <v>2890</v>
      </c>
      <c r="V313" s="108">
        <v>1937</v>
      </c>
      <c r="W313" s="108">
        <v>99</v>
      </c>
      <c r="X313" s="113">
        <v>2019</v>
      </c>
      <c r="Y313" s="113">
        <v>133</v>
      </c>
      <c r="Z313" s="113">
        <v>0</v>
      </c>
      <c r="AA313" s="114" t="s">
        <v>975</v>
      </c>
      <c r="AB313" s="108">
        <v>547</v>
      </c>
      <c r="AC313" s="109" t="s">
        <v>975</v>
      </c>
      <c r="AD313" s="152" t="s">
        <v>1008</v>
      </c>
      <c r="AE313" s="152" t="s">
        <v>975</v>
      </c>
      <c r="AF313" s="153">
        <f t="shared" si="17"/>
        <v>-4</v>
      </c>
      <c r="AG313" s="154">
        <f t="shared" si="18"/>
        <v>1960.8399999999997</v>
      </c>
      <c r="AH313" s="155">
        <f t="shared" si="19"/>
        <v>-7843.359999999999</v>
      </c>
      <c r="AI313" s="156"/>
    </row>
    <row r="314" spans="1:35" ht="84">
      <c r="A314" s="108">
        <v>2019</v>
      </c>
      <c r="B314" s="108">
        <v>274</v>
      </c>
      <c r="C314" s="109" t="s">
        <v>994</v>
      </c>
      <c r="D314" s="150" t="s">
        <v>1031</v>
      </c>
      <c r="E314" s="109" t="s">
        <v>4</v>
      </c>
      <c r="F314" s="157" t="s">
        <v>1032</v>
      </c>
      <c r="G314" s="112">
        <v>108.56</v>
      </c>
      <c r="H314" s="112">
        <v>19.58</v>
      </c>
      <c r="I314" s="143" t="s">
        <v>125</v>
      </c>
      <c r="J314" s="112">
        <f t="shared" si="16"/>
        <v>88.98</v>
      </c>
      <c r="K314" s="151" t="s">
        <v>490</v>
      </c>
      <c r="L314" s="108">
        <v>2019</v>
      </c>
      <c r="M314" s="108">
        <v>1879</v>
      </c>
      <c r="N314" s="109" t="s">
        <v>1007</v>
      </c>
      <c r="O314" s="111" t="s">
        <v>156</v>
      </c>
      <c r="P314" s="109" t="s">
        <v>157</v>
      </c>
      <c r="Q314" s="109" t="s">
        <v>157</v>
      </c>
      <c r="R314" s="108">
        <v>8</v>
      </c>
      <c r="S314" s="111" t="s">
        <v>146</v>
      </c>
      <c r="T314" s="108">
        <v>1080203</v>
      </c>
      <c r="U314" s="108">
        <v>2890</v>
      </c>
      <c r="V314" s="108">
        <v>1937</v>
      </c>
      <c r="W314" s="108">
        <v>99</v>
      </c>
      <c r="X314" s="113">
        <v>2019</v>
      </c>
      <c r="Y314" s="113">
        <v>133</v>
      </c>
      <c r="Z314" s="113">
        <v>0</v>
      </c>
      <c r="AA314" s="114" t="s">
        <v>975</v>
      </c>
      <c r="AB314" s="108">
        <v>547</v>
      </c>
      <c r="AC314" s="109" t="s">
        <v>975</v>
      </c>
      <c r="AD314" s="152" t="s">
        <v>1008</v>
      </c>
      <c r="AE314" s="152" t="s">
        <v>975</v>
      </c>
      <c r="AF314" s="153">
        <f t="shared" si="17"/>
        <v>-4</v>
      </c>
      <c r="AG314" s="154">
        <f t="shared" si="18"/>
        <v>88.98</v>
      </c>
      <c r="AH314" s="155">
        <f t="shared" si="19"/>
        <v>-355.92</v>
      </c>
      <c r="AI314" s="156"/>
    </row>
    <row r="315" spans="1:35" ht="72">
      <c r="A315" s="108">
        <v>2019</v>
      </c>
      <c r="B315" s="108">
        <v>275</v>
      </c>
      <c r="C315" s="109" t="s">
        <v>994</v>
      </c>
      <c r="D315" s="150" t="s">
        <v>1033</v>
      </c>
      <c r="E315" s="109" t="s">
        <v>4</v>
      </c>
      <c r="F315" s="157" t="s">
        <v>1034</v>
      </c>
      <c r="G315" s="112">
        <v>53.3</v>
      </c>
      <c r="H315" s="112">
        <v>9.61</v>
      </c>
      <c r="I315" s="143" t="s">
        <v>125</v>
      </c>
      <c r="J315" s="112">
        <f t="shared" si="16"/>
        <v>43.69</v>
      </c>
      <c r="K315" s="151" t="s">
        <v>490</v>
      </c>
      <c r="L315" s="108">
        <v>2019</v>
      </c>
      <c r="M315" s="108">
        <v>1872</v>
      </c>
      <c r="N315" s="109" t="s">
        <v>1007</v>
      </c>
      <c r="O315" s="111" t="s">
        <v>156</v>
      </c>
      <c r="P315" s="109" t="s">
        <v>157</v>
      </c>
      <c r="Q315" s="109" t="s">
        <v>157</v>
      </c>
      <c r="R315" s="108">
        <v>8</v>
      </c>
      <c r="S315" s="111" t="s">
        <v>146</v>
      </c>
      <c r="T315" s="108">
        <v>1100503</v>
      </c>
      <c r="U315" s="108">
        <v>4210</v>
      </c>
      <c r="V315" s="108">
        <v>1656</v>
      </c>
      <c r="W315" s="108">
        <v>99</v>
      </c>
      <c r="X315" s="113">
        <v>2019</v>
      </c>
      <c r="Y315" s="113">
        <v>130</v>
      </c>
      <c r="Z315" s="113">
        <v>0</v>
      </c>
      <c r="AA315" s="114" t="s">
        <v>975</v>
      </c>
      <c r="AB315" s="108">
        <v>548</v>
      </c>
      <c r="AC315" s="109" t="s">
        <v>975</v>
      </c>
      <c r="AD315" s="152" t="s">
        <v>1008</v>
      </c>
      <c r="AE315" s="152" t="s">
        <v>975</v>
      </c>
      <c r="AF315" s="153">
        <f t="shared" si="17"/>
        <v>-4</v>
      </c>
      <c r="AG315" s="154">
        <f t="shared" si="18"/>
        <v>43.69</v>
      </c>
      <c r="AH315" s="155">
        <f t="shared" si="19"/>
        <v>-174.76</v>
      </c>
      <c r="AI315" s="156"/>
    </row>
    <row r="316" spans="1:35" ht="84">
      <c r="A316" s="108">
        <v>2019</v>
      </c>
      <c r="B316" s="108">
        <v>276</v>
      </c>
      <c r="C316" s="109" t="s">
        <v>994</v>
      </c>
      <c r="D316" s="150" t="s">
        <v>1035</v>
      </c>
      <c r="E316" s="109" t="s">
        <v>4</v>
      </c>
      <c r="F316" s="157" t="s">
        <v>1036</v>
      </c>
      <c r="G316" s="112">
        <v>12.08</v>
      </c>
      <c r="H316" s="112">
        <v>2.18</v>
      </c>
      <c r="I316" s="143" t="s">
        <v>125</v>
      </c>
      <c r="J316" s="112">
        <f t="shared" si="16"/>
        <v>9.9</v>
      </c>
      <c r="K316" s="151" t="s">
        <v>490</v>
      </c>
      <c r="L316" s="108">
        <v>2019</v>
      </c>
      <c r="M316" s="108">
        <v>1870</v>
      </c>
      <c r="N316" s="109" t="s">
        <v>1007</v>
      </c>
      <c r="O316" s="111" t="s">
        <v>156</v>
      </c>
      <c r="P316" s="109" t="s">
        <v>157</v>
      </c>
      <c r="Q316" s="109" t="s">
        <v>157</v>
      </c>
      <c r="R316" s="108">
        <v>8</v>
      </c>
      <c r="S316" s="111" t="s">
        <v>146</v>
      </c>
      <c r="T316" s="108">
        <v>1080203</v>
      </c>
      <c r="U316" s="108">
        <v>2890</v>
      </c>
      <c r="V316" s="108">
        <v>1937</v>
      </c>
      <c r="W316" s="108">
        <v>99</v>
      </c>
      <c r="X316" s="113">
        <v>2019</v>
      </c>
      <c r="Y316" s="113">
        <v>133</v>
      </c>
      <c r="Z316" s="113">
        <v>0</v>
      </c>
      <c r="AA316" s="114" t="s">
        <v>975</v>
      </c>
      <c r="AB316" s="108">
        <v>547</v>
      </c>
      <c r="AC316" s="109" t="s">
        <v>975</v>
      </c>
      <c r="AD316" s="152" t="s">
        <v>1008</v>
      </c>
      <c r="AE316" s="152" t="s">
        <v>975</v>
      </c>
      <c r="AF316" s="153">
        <f t="shared" si="17"/>
        <v>-4</v>
      </c>
      <c r="AG316" s="154">
        <f t="shared" si="18"/>
        <v>9.9</v>
      </c>
      <c r="AH316" s="155">
        <f t="shared" si="19"/>
        <v>-39.6</v>
      </c>
      <c r="AI316" s="156"/>
    </row>
    <row r="317" spans="1:35" ht="84">
      <c r="A317" s="108">
        <v>2019</v>
      </c>
      <c r="B317" s="108">
        <v>277</v>
      </c>
      <c r="C317" s="109" t="s">
        <v>994</v>
      </c>
      <c r="D317" s="150" t="s">
        <v>1037</v>
      </c>
      <c r="E317" s="109" t="s">
        <v>4</v>
      </c>
      <c r="F317" s="157" t="s">
        <v>1038</v>
      </c>
      <c r="G317" s="112">
        <v>17.67</v>
      </c>
      <c r="H317" s="112">
        <v>3.19</v>
      </c>
      <c r="I317" s="143" t="s">
        <v>125</v>
      </c>
      <c r="J317" s="112">
        <f t="shared" si="16"/>
        <v>14.480000000000002</v>
      </c>
      <c r="K317" s="151" t="s">
        <v>490</v>
      </c>
      <c r="L317" s="108">
        <v>2019</v>
      </c>
      <c r="M317" s="108">
        <v>1877</v>
      </c>
      <c r="N317" s="109" t="s">
        <v>1007</v>
      </c>
      <c r="O317" s="111" t="s">
        <v>156</v>
      </c>
      <c r="P317" s="109" t="s">
        <v>157</v>
      </c>
      <c r="Q317" s="109" t="s">
        <v>157</v>
      </c>
      <c r="R317" s="108">
        <v>8</v>
      </c>
      <c r="S317" s="111" t="s">
        <v>146</v>
      </c>
      <c r="T317" s="108">
        <v>1080203</v>
      </c>
      <c r="U317" s="108">
        <v>2890</v>
      </c>
      <c r="V317" s="108">
        <v>1937</v>
      </c>
      <c r="W317" s="108">
        <v>99</v>
      </c>
      <c r="X317" s="113">
        <v>2019</v>
      </c>
      <c r="Y317" s="113">
        <v>133</v>
      </c>
      <c r="Z317" s="113">
        <v>0</v>
      </c>
      <c r="AA317" s="114" t="s">
        <v>975</v>
      </c>
      <c r="AB317" s="108">
        <v>547</v>
      </c>
      <c r="AC317" s="109" t="s">
        <v>975</v>
      </c>
      <c r="AD317" s="152" t="s">
        <v>1008</v>
      </c>
      <c r="AE317" s="152" t="s">
        <v>975</v>
      </c>
      <c r="AF317" s="153">
        <f t="shared" si="17"/>
        <v>-4</v>
      </c>
      <c r="AG317" s="154">
        <f t="shared" si="18"/>
        <v>14.480000000000002</v>
      </c>
      <c r="AH317" s="155">
        <f t="shared" si="19"/>
        <v>-57.92000000000001</v>
      </c>
      <c r="AI317" s="156"/>
    </row>
    <row r="318" spans="1:35" ht="72">
      <c r="A318" s="108">
        <v>2019</v>
      </c>
      <c r="B318" s="108">
        <v>278</v>
      </c>
      <c r="C318" s="109" t="s">
        <v>994</v>
      </c>
      <c r="D318" s="150" t="s">
        <v>1039</v>
      </c>
      <c r="E318" s="109" t="s">
        <v>1003</v>
      </c>
      <c r="F318" s="157" t="s">
        <v>1040</v>
      </c>
      <c r="G318" s="112">
        <v>707.6</v>
      </c>
      <c r="H318" s="112">
        <v>127.6</v>
      </c>
      <c r="I318" s="143" t="s">
        <v>125</v>
      </c>
      <c r="J318" s="112">
        <f t="shared" si="16"/>
        <v>580</v>
      </c>
      <c r="K318" s="151" t="s">
        <v>1041</v>
      </c>
      <c r="L318" s="108">
        <v>2019</v>
      </c>
      <c r="M318" s="108">
        <v>1930</v>
      </c>
      <c r="N318" s="109" t="s">
        <v>865</v>
      </c>
      <c r="O318" s="111" t="s">
        <v>1042</v>
      </c>
      <c r="P318" s="109" t="s">
        <v>310</v>
      </c>
      <c r="Q318" s="109" t="s">
        <v>126</v>
      </c>
      <c r="R318" s="108">
        <v>2</v>
      </c>
      <c r="S318" s="111" t="s">
        <v>129</v>
      </c>
      <c r="T318" s="108">
        <v>1010803</v>
      </c>
      <c r="U318" s="108">
        <v>800</v>
      </c>
      <c r="V318" s="108">
        <v>1043</v>
      </c>
      <c r="W318" s="108">
        <v>1</v>
      </c>
      <c r="X318" s="113">
        <v>2019</v>
      </c>
      <c r="Y318" s="113">
        <v>9</v>
      </c>
      <c r="Z318" s="113">
        <v>0</v>
      </c>
      <c r="AA318" s="114" t="s">
        <v>975</v>
      </c>
      <c r="AB318" s="108">
        <v>552</v>
      </c>
      <c r="AC318" s="109" t="s">
        <v>975</v>
      </c>
      <c r="AD318" s="152" t="s">
        <v>1043</v>
      </c>
      <c r="AE318" s="152" t="s">
        <v>975</v>
      </c>
      <c r="AF318" s="153">
        <f t="shared" si="17"/>
        <v>-7</v>
      </c>
      <c r="AG318" s="154">
        <f t="shared" si="18"/>
        <v>580</v>
      </c>
      <c r="AH318" s="155">
        <f t="shared" si="19"/>
        <v>-4060</v>
      </c>
      <c r="AI318" s="156"/>
    </row>
    <row r="319" spans="1:35" ht="156">
      <c r="A319" s="108">
        <v>2019</v>
      </c>
      <c r="B319" s="108">
        <v>279</v>
      </c>
      <c r="C319" s="109" t="s">
        <v>1044</v>
      </c>
      <c r="D319" s="150" t="s">
        <v>1045</v>
      </c>
      <c r="E319" s="109" t="s">
        <v>994</v>
      </c>
      <c r="F319" s="157" t="s">
        <v>1046</v>
      </c>
      <c r="G319" s="112">
        <v>1423.74</v>
      </c>
      <c r="H319" s="112">
        <v>245.91</v>
      </c>
      <c r="I319" s="143" t="s">
        <v>125</v>
      </c>
      <c r="J319" s="112">
        <f t="shared" si="16"/>
        <v>1177.83</v>
      </c>
      <c r="K319" s="151" t="s">
        <v>126</v>
      </c>
      <c r="L319" s="108">
        <v>2019</v>
      </c>
      <c r="M319" s="108">
        <v>1956</v>
      </c>
      <c r="N319" s="109" t="s">
        <v>862</v>
      </c>
      <c r="O319" s="111" t="s">
        <v>215</v>
      </c>
      <c r="P319" s="109" t="s">
        <v>216</v>
      </c>
      <c r="Q319" s="109" t="s">
        <v>216</v>
      </c>
      <c r="R319" s="108">
        <v>8</v>
      </c>
      <c r="S319" s="111" t="s">
        <v>146</v>
      </c>
      <c r="T319" s="108">
        <v>1090502</v>
      </c>
      <c r="U319" s="108">
        <v>3540</v>
      </c>
      <c r="V319" s="108">
        <v>1737</v>
      </c>
      <c r="W319" s="108">
        <v>99</v>
      </c>
      <c r="X319" s="113">
        <v>2019</v>
      </c>
      <c r="Y319" s="113">
        <v>77</v>
      </c>
      <c r="Z319" s="113">
        <v>0</v>
      </c>
      <c r="AA319" s="114" t="s">
        <v>975</v>
      </c>
      <c r="AB319" s="108">
        <v>535</v>
      </c>
      <c r="AC319" s="109" t="s">
        <v>975</v>
      </c>
      <c r="AD319" s="152" t="s">
        <v>1047</v>
      </c>
      <c r="AE319" s="152" t="s">
        <v>975</v>
      </c>
      <c r="AF319" s="153">
        <f t="shared" si="17"/>
        <v>-11</v>
      </c>
      <c r="AG319" s="154">
        <f t="shared" si="18"/>
        <v>1177.83</v>
      </c>
      <c r="AH319" s="155">
        <f t="shared" si="19"/>
        <v>-12956.13</v>
      </c>
      <c r="AI319" s="156"/>
    </row>
    <row r="320" spans="1:35" ht="156">
      <c r="A320" s="108">
        <v>2019</v>
      </c>
      <c r="B320" s="108">
        <v>280</v>
      </c>
      <c r="C320" s="109" t="s">
        <v>1044</v>
      </c>
      <c r="D320" s="150" t="s">
        <v>1048</v>
      </c>
      <c r="E320" s="109" t="s">
        <v>994</v>
      </c>
      <c r="F320" s="157" t="s">
        <v>1049</v>
      </c>
      <c r="G320" s="112">
        <v>65.06</v>
      </c>
      <c r="H320" s="112">
        <v>11.73</v>
      </c>
      <c r="I320" s="143" t="s">
        <v>125</v>
      </c>
      <c r="J320" s="112">
        <f t="shared" si="16"/>
        <v>53.33</v>
      </c>
      <c r="K320" s="151" t="s">
        <v>126</v>
      </c>
      <c r="L320" s="108">
        <v>2019</v>
      </c>
      <c r="M320" s="108">
        <v>1957</v>
      </c>
      <c r="N320" s="109" t="s">
        <v>862</v>
      </c>
      <c r="O320" s="111" t="s">
        <v>215</v>
      </c>
      <c r="P320" s="109" t="s">
        <v>216</v>
      </c>
      <c r="Q320" s="109" t="s">
        <v>216</v>
      </c>
      <c r="R320" s="108">
        <v>8</v>
      </c>
      <c r="S320" s="111" t="s">
        <v>146</v>
      </c>
      <c r="T320" s="108">
        <v>1090502</v>
      </c>
      <c r="U320" s="108">
        <v>3540</v>
      </c>
      <c r="V320" s="108">
        <v>1737</v>
      </c>
      <c r="W320" s="108">
        <v>99</v>
      </c>
      <c r="X320" s="113">
        <v>2019</v>
      </c>
      <c r="Y320" s="113">
        <v>77</v>
      </c>
      <c r="Z320" s="113">
        <v>0</v>
      </c>
      <c r="AA320" s="114" t="s">
        <v>975</v>
      </c>
      <c r="AB320" s="108">
        <v>535</v>
      </c>
      <c r="AC320" s="109" t="s">
        <v>975</v>
      </c>
      <c r="AD320" s="152" t="s">
        <v>1047</v>
      </c>
      <c r="AE320" s="152" t="s">
        <v>975</v>
      </c>
      <c r="AF320" s="153">
        <f t="shared" si="17"/>
        <v>-11</v>
      </c>
      <c r="AG320" s="154">
        <f t="shared" si="18"/>
        <v>53.33</v>
      </c>
      <c r="AH320" s="155">
        <f t="shared" si="19"/>
        <v>-586.63</v>
      </c>
      <c r="AI320" s="156"/>
    </row>
    <row r="321" spans="1:35" ht="96">
      <c r="A321" s="108">
        <v>2019</v>
      </c>
      <c r="B321" s="108">
        <v>281</v>
      </c>
      <c r="C321" s="109" t="s">
        <v>1044</v>
      </c>
      <c r="D321" s="150" t="s">
        <v>1050</v>
      </c>
      <c r="E321" s="109" t="s">
        <v>1051</v>
      </c>
      <c r="F321" s="157" t="s">
        <v>1052</v>
      </c>
      <c r="G321" s="112">
        <v>5887.5</v>
      </c>
      <c r="H321" s="112">
        <v>535.23</v>
      </c>
      <c r="I321" s="143" t="s">
        <v>125</v>
      </c>
      <c r="J321" s="112">
        <f t="shared" si="16"/>
        <v>5352.27</v>
      </c>
      <c r="K321" s="151" t="s">
        <v>126</v>
      </c>
      <c r="L321" s="108">
        <v>2019</v>
      </c>
      <c r="M321" s="108">
        <v>1964</v>
      </c>
      <c r="N321" s="109" t="s">
        <v>862</v>
      </c>
      <c r="O321" s="111" t="s">
        <v>215</v>
      </c>
      <c r="P321" s="109" t="s">
        <v>216</v>
      </c>
      <c r="Q321" s="109" t="s">
        <v>216</v>
      </c>
      <c r="R321" s="108">
        <v>8</v>
      </c>
      <c r="S321" s="111" t="s">
        <v>146</v>
      </c>
      <c r="T321" s="108">
        <v>1090503</v>
      </c>
      <c r="U321" s="108">
        <v>3550</v>
      </c>
      <c r="V321" s="108">
        <v>1738</v>
      </c>
      <c r="W321" s="108">
        <v>99</v>
      </c>
      <c r="X321" s="113">
        <v>2019</v>
      </c>
      <c r="Y321" s="113">
        <v>125</v>
      </c>
      <c r="Z321" s="113">
        <v>0</v>
      </c>
      <c r="AA321" s="114" t="s">
        <v>975</v>
      </c>
      <c r="AB321" s="108">
        <v>536</v>
      </c>
      <c r="AC321" s="109" t="s">
        <v>975</v>
      </c>
      <c r="AD321" s="152" t="s">
        <v>1047</v>
      </c>
      <c r="AE321" s="152" t="s">
        <v>975</v>
      </c>
      <c r="AF321" s="153">
        <f t="shared" si="17"/>
        <v>-11</v>
      </c>
      <c r="AG321" s="154">
        <f t="shared" si="18"/>
        <v>5352.27</v>
      </c>
      <c r="AH321" s="155">
        <f t="shared" si="19"/>
        <v>-58874.97</v>
      </c>
      <c r="AI321" s="156"/>
    </row>
    <row r="322" spans="1:35" ht="36">
      <c r="A322" s="108">
        <v>2019</v>
      </c>
      <c r="B322" s="108">
        <v>282</v>
      </c>
      <c r="C322" s="109" t="s">
        <v>1044</v>
      </c>
      <c r="D322" s="150" t="s">
        <v>1053</v>
      </c>
      <c r="E322" s="109" t="s">
        <v>1003</v>
      </c>
      <c r="F322" s="157" t="s">
        <v>1054</v>
      </c>
      <c r="G322" s="112">
        <v>124.45</v>
      </c>
      <c r="H322" s="112">
        <v>22.44</v>
      </c>
      <c r="I322" s="143" t="s">
        <v>125</v>
      </c>
      <c r="J322" s="112">
        <f t="shared" si="16"/>
        <v>102.01</v>
      </c>
      <c r="K322" s="151" t="s">
        <v>755</v>
      </c>
      <c r="L322" s="108">
        <v>2019</v>
      </c>
      <c r="M322" s="108">
        <v>1976</v>
      </c>
      <c r="N322" s="109" t="s">
        <v>862</v>
      </c>
      <c r="O322" s="111" t="s">
        <v>517</v>
      </c>
      <c r="P322" s="109" t="s">
        <v>518</v>
      </c>
      <c r="Q322" s="109" t="s">
        <v>519</v>
      </c>
      <c r="R322" s="108">
        <v>1</v>
      </c>
      <c r="S322" s="111" t="s">
        <v>139</v>
      </c>
      <c r="T322" s="108">
        <v>1010802</v>
      </c>
      <c r="U322" s="108">
        <v>790</v>
      </c>
      <c r="V322" s="108">
        <v>1043</v>
      </c>
      <c r="W322" s="108">
        <v>99</v>
      </c>
      <c r="X322" s="113">
        <v>2019</v>
      </c>
      <c r="Y322" s="113">
        <v>117</v>
      </c>
      <c r="Z322" s="113">
        <v>0</v>
      </c>
      <c r="AA322" s="114" t="s">
        <v>975</v>
      </c>
      <c r="AB322" s="108">
        <v>556</v>
      </c>
      <c r="AC322" s="109" t="s">
        <v>975</v>
      </c>
      <c r="AD322" s="152" t="s">
        <v>1047</v>
      </c>
      <c r="AE322" s="152" t="s">
        <v>975</v>
      </c>
      <c r="AF322" s="153">
        <f t="shared" si="17"/>
        <v>-11</v>
      </c>
      <c r="AG322" s="154">
        <f t="shared" si="18"/>
        <v>102.01</v>
      </c>
      <c r="AH322" s="155">
        <f t="shared" si="19"/>
        <v>-1122.1100000000001</v>
      </c>
      <c r="AI322" s="156"/>
    </row>
    <row r="323" spans="1:35" ht="36">
      <c r="A323" s="108">
        <v>2019</v>
      </c>
      <c r="B323" s="108">
        <v>283</v>
      </c>
      <c r="C323" s="109" t="s">
        <v>1044</v>
      </c>
      <c r="D323" s="150" t="s">
        <v>1055</v>
      </c>
      <c r="E323" s="109" t="s">
        <v>1003</v>
      </c>
      <c r="F323" s="157" t="s">
        <v>1056</v>
      </c>
      <c r="G323" s="112">
        <v>33.28</v>
      </c>
      <c r="H323" s="112">
        <v>6</v>
      </c>
      <c r="I323" s="143" t="s">
        <v>125</v>
      </c>
      <c r="J323" s="112">
        <f t="shared" si="16"/>
        <v>27.28</v>
      </c>
      <c r="K323" s="151" t="s">
        <v>755</v>
      </c>
      <c r="L323" s="108">
        <v>2019</v>
      </c>
      <c r="M323" s="108">
        <v>1977</v>
      </c>
      <c r="N323" s="109" t="s">
        <v>862</v>
      </c>
      <c r="O323" s="111" t="s">
        <v>517</v>
      </c>
      <c r="P323" s="109" t="s">
        <v>518</v>
      </c>
      <c r="Q323" s="109" t="s">
        <v>519</v>
      </c>
      <c r="R323" s="108">
        <v>1</v>
      </c>
      <c r="S323" s="111" t="s">
        <v>139</v>
      </c>
      <c r="T323" s="108">
        <v>1010802</v>
      </c>
      <c r="U323" s="108">
        <v>790</v>
      </c>
      <c r="V323" s="108">
        <v>1043</v>
      </c>
      <c r="W323" s="108">
        <v>99</v>
      </c>
      <c r="X323" s="113">
        <v>2019</v>
      </c>
      <c r="Y323" s="113">
        <v>117</v>
      </c>
      <c r="Z323" s="113">
        <v>0</v>
      </c>
      <c r="AA323" s="114" t="s">
        <v>975</v>
      </c>
      <c r="AB323" s="108">
        <v>556</v>
      </c>
      <c r="AC323" s="109" t="s">
        <v>975</v>
      </c>
      <c r="AD323" s="152" t="s">
        <v>1047</v>
      </c>
      <c r="AE323" s="152" t="s">
        <v>975</v>
      </c>
      <c r="AF323" s="153">
        <f t="shared" si="17"/>
        <v>-11</v>
      </c>
      <c r="AG323" s="154">
        <f t="shared" si="18"/>
        <v>27.28</v>
      </c>
      <c r="AH323" s="155">
        <f t="shared" si="19"/>
        <v>-300.08000000000004</v>
      </c>
      <c r="AI323" s="156"/>
    </row>
    <row r="324" spans="1:35" ht="84">
      <c r="A324" s="108">
        <v>2019</v>
      </c>
      <c r="B324" s="108">
        <v>284</v>
      </c>
      <c r="C324" s="109" t="s">
        <v>1044</v>
      </c>
      <c r="D324" s="150" t="s">
        <v>1057</v>
      </c>
      <c r="E324" s="109" t="s">
        <v>1003</v>
      </c>
      <c r="F324" s="157" t="s">
        <v>1058</v>
      </c>
      <c r="G324" s="112">
        <v>210.43</v>
      </c>
      <c r="H324" s="112">
        <v>37.95</v>
      </c>
      <c r="I324" s="143" t="s">
        <v>125</v>
      </c>
      <c r="J324" s="112">
        <f t="shared" si="16"/>
        <v>172.48000000000002</v>
      </c>
      <c r="K324" s="151" t="s">
        <v>380</v>
      </c>
      <c r="L324" s="108">
        <v>2019</v>
      </c>
      <c r="M324" s="108">
        <v>1960</v>
      </c>
      <c r="N324" s="109" t="s">
        <v>862</v>
      </c>
      <c r="O324" s="111" t="s">
        <v>233</v>
      </c>
      <c r="P324" s="109" t="s">
        <v>234</v>
      </c>
      <c r="Q324" s="109" t="s">
        <v>235</v>
      </c>
      <c r="R324" s="108">
        <v>1</v>
      </c>
      <c r="S324" s="111" t="s">
        <v>139</v>
      </c>
      <c r="T324" s="108">
        <v>1010802</v>
      </c>
      <c r="U324" s="108">
        <v>790</v>
      </c>
      <c r="V324" s="108">
        <v>1056</v>
      </c>
      <c r="W324" s="108">
        <v>99</v>
      </c>
      <c r="X324" s="113">
        <v>2019</v>
      </c>
      <c r="Y324" s="113">
        <v>12</v>
      </c>
      <c r="Z324" s="113">
        <v>0</v>
      </c>
      <c r="AA324" s="114" t="s">
        <v>975</v>
      </c>
      <c r="AB324" s="108">
        <v>541</v>
      </c>
      <c r="AC324" s="109" t="s">
        <v>975</v>
      </c>
      <c r="AD324" s="152" t="s">
        <v>1047</v>
      </c>
      <c r="AE324" s="152" t="s">
        <v>975</v>
      </c>
      <c r="AF324" s="153">
        <f t="shared" si="17"/>
        <v>-11</v>
      </c>
      <c r="AG324" s="154">
        <f t="shared" si="18"/>
        <v>172.48000000000002</v>
      </c>
      <c r="AH324" s="155">
        <f t="shared" si="19"/>
        <v>-1897.2800000000002</v>
      </c>
      <c r="AI324" s="156"/>
    </row>
    <row r="325" spans="1:35" ht="24">
      <c r="A325" s="108">
        <v>2019</v>
      </c>
      <c r="B325" s="108">
        <v>285</v>
      </c>
      <c r="C325" s="109" t="s">
        <v>1044</v>
      </c>
      <c r="D325" s="150" t="s">
        <v>1059</v>
      </c>
      <c r="E325" s="109" t="s">
        <v>1003</v>
      </c>
      <c r="F325" s="157" t="s">
        <v>1060</v>
      </c>
      <c r="G325" s="112">
        <v>122</v>
      </c>
      <c r="H325" s="112">
        <v>22</v>
      </c>
      <c r="I325" s="143" t="s">
        <v>125</v>
      </c>
      <c r="J325" s="112">
        <f t="shared" si="16"/>
        <v>100</v>
      </c>
      <c r="K325" s="151" t="s">
        <v>200</v>
      </c>
      <c r="L325" s="108">
        <v>2019</v>
      </c>
      <c r="M325" s="108">
        <v>1989</v>
      </c>
      <c r="N325" s="109" t="s">
        <v>1061</v>
      </c>
      <c r="O325" s="111" t="s">
        <v>202</v>
      </c>
      <c r="P325" s="109" t="s">
        <v>203</v>
      </c>
      <c r="Q325" s="109" t="s">
        <v>203</v>
      </c>
      <c r="R325" s="108">
        <v>2</v>
      </c>
      <c r="S325" s="111" t="s">
        <v>129</v>
      </c>
      <c r="T325" s="108">
        <v>1010803</v>
      </c>
      <c r="U325" s="108">
        <v>800</v>
      </c>
      <c r="V325" s="108">
        <v>1043</v>
      </c>
      <c r="W325" s="108">
        <v>1</v>
      </c>
      <c r="X325" s="113">
        <v>2019</v>
      </c>
      <c r="Y325" s="113">
        <v>57</v>
      </c>
      <c r="Z325" s="113">
        <v>0</v>
      </c>
      <c r="AA325" s="114" t="s">
        <v>975</v>
      </c>
      <c r="AB325" s="108">
        <v>549</v>
      </c>
      <c r="AC325" s="109" t="s">
        <v>975</v>
      </c>
      <c r="AD325" s="152" t="s">
        <v>1062</v>
      </c>
      <c r="AE325" s="152" t="s">
        <v>975</v>
      </c>
      <c r="AF325" s="153">
        <f t="shared" si="17"/>
        <v>-12</v>
      </c>
      <c r="AG325" s="154">
        <f t="shared" si="18"/>
        <v>100</v>
      </c>
      <c r="AH325" s="155">
        <f t="shared" si="19"/>
        <v>-1200</v>
      </c>
      <c r="AI325" s="156"/>
    </row>
    <row r="326" spans="1:35" ht="144">
      <c r="A326" s="108">
        <v>2019</v>
      </c>
      <c r="B326" s="108">
        <v>286</v>
      </c>
      <c r="C326" s="109" t="s">
        <v>1044</v>
      </c>
      <c r="D326" s="150" t="s">
        <v>1063</v>
      </c>
      <c r="E326" s="109" t="s">
        <v>1003</v>
      </c>
      <c r="F326" s="157" t="s">
        <v>1064</v>
      </c>
      <c r="G326" s="112">
        <v>45.14</v>
      </c>
      <c r="H326" s="112">
        <v>8.14</v>
      </c>
      <c r="I326" s="143" t="s">
        <v>125</v>
      </c>
      <c r="J326" s="112">
        <f t="shared" si="16"/>
        <v>37</v>
      </c>
      <c r="K326" s="151" t="s">
        <v>207</v>
      </c>
      <c r="L326" s="108">
        <v>2019</v>
      </c>
      <c r="M326" s="108">
        <v>1987</v>
      </c>
      <c r="N326" s="109" t="s">
        <v>1061</v>
      </c>
      <c r="O326" s="111" t="s">
        <v>202</v>
      </c>
      <c r="P326" s="109" t="s">
        <v>203</v>
      </c>
      <c r="Q326" s="109" t="s">
        <v>203</v>
      </c>
      <c r="R326" s="108">
        <v>5</v>
      </c>
      <c r="S326" s="111" t="s">
        <v>167</v>
      </c>
      <c r="T326" s="108">
        <v>1040104</v>
      </c>
      <c r="U326" s="108">
        <v>1470</v>
      </c>
      <c r="V326" s="108">
        <v>1348</v>
      </c>
      <c r="W326" s="108">
        <v>99</v>
      </c>
      <c r="X326" s="113">
        <v>2019</v>
      </c>
      <c r="Y326" s="113">
        <v>252</v>
      </c>
      <c r="Z326" s="113">
        <v>0</v>
      </c>
      <c r="AA326" s="114" t="s">
        <v>975</v>
      </c>
      <c r="AB326" s="108">
        <v>550</v>
      </c>
      <c r="AC326" s="109" t="s">
        <v>975</v>
      </c>
      <c r="AD326" s="152" t="s">
        <v>1062</v>
      </c>
      <c r="AE326" s="152" t="s">
        <v>975</v>
      </c>
      <c r="AF326" s="153">
        <f t="shared" si="17"/>
        <v>-12</v>
      </c>
      <c r="AG326" s="154">
        <f t="shared" si="18"/>
        <v>37</v>
      </c>
      <c r="AH326" s="155">
        <f t="shared" si="19"/>
        <v>-444</v>
      </c>
      <c r="AI326" s="156"/>
    </row>
    <row r="327" spans="1:35" ht="144">
      <c r="A327" s="108">
        <v>2019</v>
      </c>
      <c r="B327" s="108">
        <v>287</v>
      </c>
      <c r="C327" s="109" t="s">
        <v>1044</v>
      </c>
      <c r="D327" s="150" t="s">
        <v>1065</v>
      </c>
      <c r="E327" s="109" t="s">
        <v>1003</v>
      </c>
      <c r="F327" s="157" t="s">
        <v>1066</v>
      </c>
      <c r="G327" s="112">
        <v>79.3</v>
      </c>
      <c r="H327" s="112">
        <v>14.3</v>
      </c>
      <c r="I327" s="143" t="s">
        <v>125</v>
      </c>
      <c r="J327" s="112">
        <f t="shared" si="16"/>
        <v>65</v>
      </c>
      <c r="K327" s="151" t="s">
        <v>207</v>
      </c>
      <c r="L327" s="108">
        <v>2019</v>
      </c>
      <c r="M327" s="108">
        <v>1988</v>
      </c>
      <c r="N327" s="109" t="s">
        <v>1061</v>
      </c>
      <c r="O327" s="111" t="s">
        <v>202</v>
      </c>
      <c r="P327" s="109" t="s">
        <v>203</v>
      </c>
      <c r="Q327" s="109" t="s">
        <v>203</v>
      </c>
      <c r="R327" s="108">
        <v>5</v>
      </c>
      <c r="S327" s="111" t="s">
        <v>167</v>
      </c>
      <c r="T327" s="108">
        <v>1040204</v>
      </c>
      <c r="U327" s="108">
        <v>1580</v>
      </c>
      <c r="V327" s="108">
        <v>1368</v>
      </c>
      <c r="W327" s="108">
        <v>99</v>
      </c>
      <c r="X327" s="113">
        <v>2019</v>
      </c>
      <c r="Y327" s="113">
        <v>253</v>
      </c>
      <c r="Z327" s="113">
        <v>0</v>
      </c>
      <c r="AA327" s="114" t="s">
        <v>975</v>
      </c>
      <c r="AB327" s="108">
        <v>551</v>
      </c>
      <c r="AC327" s="109" t="s">
        <v>975</v>
      </c>
      <c r="AD327" s="152" t="s">
        <v>1062</v>
      </c>
      <c r="AE327" s="152" t="s">
        <v>975</v>
      </c>
      <c r="AF327" s="153">
        <f t="shared" si="17"/>
        <v>-12</v>
      </c>
      <c r="AG327" s="154">
        <f t="shared" si="18"/>
        <v>65</v>
      </c>
      <c r="AH327" s="155">
        <f t="shared" si="19"/>
        <v>-780</v>
      </c>
      <c r="AI327" s="156"/>
    </row>
    <row r="328" spans="1:35" ht="36">
      <c r="A328" s="108">
        <v>2019</v>
      </c>
      <c r="B328" s="108">
        <v>288</v>
      </c>
      <c r="C328" s="109" t="s">
        <v>1044</v>
      </c>
      <c r="D328" s="150" t="s">
        <v>1067</v>
      </c>
      <c r="E328" s="109" t="s">
        <v>1003</v>
      </c>
      <c r="F328" s="157" t="s">
        <v>1068</v>
      </c>
      <c r="G328" s="112">
        <v>1806.7</v>
      </c>
      <c r="H328" s="112">
        <v>325.8</v>
      </c>
      <c r="I328" s="143" t="s">
        <v>125</v>
      </c>
      <c r="J328" s="112">
        <f aca="true" t="shared" si="20" ref="J328:J391">IF(I328="SI",G328-H328,G328)</f>
        <v>1480.9</v>
      </c>
      <c r="K328" s="151" t="s">
        <v>607</v>
      </c>
      <c r="L328" s="108">
        <v>2019</v>
      </c>
      <c r="M328" s="108">
        <v>1966</v>
      </c>
      <c r="N328" s="109" t="s">
        <v>862</v>
      </c>
      <c r="O328" s="111" t="s">
        <v>222</v>
      </c>
      <c r="P328" s="109" t="s">
        <v>223</v>
      </c>
      <c r="Q328" s="109" t="s">
        <v>223</v>
      </c>
      <c r="R328" s="108">
        <v>8</v>
      </c>
      <c r="S328" s="111" t="s">
        <v>146</v>
      </c>
      <c r="T328" s="108">
        <v>1090503</v>
      </c>
      <c r="U328" s="108">
        <v>3550</v>
      </c>
      <c r="V328" s="108">
        <v>1738</v>
      </c>
      <c r="W328" s="108">
        <v>1</v>
      </c>
      <c r="X328" s="113">
        <v>2019</v>
      </c>
      <c r="Y328" s="113">
        <v>116</v>
      </c>
      <c r="Z328" s="113">
        <v>0</v>
      </c>
      <c r="AA328" s="114" t="s">
        <v>975</v>
      </c>
      <c r="AB328" s="108">
        <v>537</v>
      </c>
      <c r="AC328" s="109" t="s">
        <v>975</v>
      </c>
      <c r="AD328" s="152" t="s">
        <v>1047</v>
      </c>
      <c r="AE328" s="152" t="s">
        <v>975</v>
      </c>
      <c r="AF328" s="153">
        <f aca="true" t="shared" si="21" ref="AF328:AF391">AE328-AD328</f>
        <v>-11</v>
      </c>
      <c r="AG328" s="154">
        <f aca="true" t="shared" si="22" ref="AG328:AG391">IF(AI328="SI",0,J328)</f>
        <v>1480.9</v>
      </c>
      <c r="AH328" s="155">
        <f aca="true" t="shared" si="23" ref="AH328:AH391">AG328*AF328</f>
        <v>-16289.900000000001</v>
      </c>
      <c r="AI328" s="156"/>
    </row>
    <row r="329" spans="1:35" ht="48">
      <c r="A329" s="108">
        <v>2019</v>
      </c>
      <c r="B329" s="108">
        <v>289</v>
      </c>
      <c r="C329" s="109" t="s">
        <v>1044</v>
      </c>
      <c r="D329" s="150" t="s">
        <v>1069</v>
      </c>
      <c r="E329" s="109" t="s">
        <v>994</v>
      </c>
      <c r="F329" s="157" t="s">
        <v>1070</v>
      </c>
      <c r="G329" s="112">
        <v>117.12</v>
      </c>
      <c r="H329" s="112">
        <v>21.12</v>
      </c>
      <c r="I329" s="143" t="s">
        <v>125</v>
      </c>
      <c r="J329" s="112">
        <f t="shared" si="20"/>
        <v>96</v>
      </c>
      <c r="K329" s="151" t="s">
        <v>334</v>
      </c>
      <c r="L329" s="108">
        <v>2019</v>
      </c>
      <c r="M329" s="108">
        <v>1967</v>
      </c>
      <c r="N329" s="109" t="s">
        <v>862</v>
      </c>
      <c r="O329" s="111" t="s">
        <v>335</v>
      </c>
      <c r="P329" s="109" t="s">
        <v>336</v>
      </c>
      <c r="Q329" s="109" t="s">
        <v>336</v>
      </c>
      <c r="R329" s="108">
        <v>5</v>
      </c>
      <c r="S329" s="111" t="s">
        <v>167</v>
      </c>
      <c r="T329" s="108">
        <v>1040203</v>
      </c>
      <c r="U329" s="108">
        <v>1570</v>
      </c>
      <c r="V329" s="108">
        <v>1366</v>
      </c>
      <c r="W329" s="108">
        <v>2</v>
      </c>
      <c r="X329" s="113">
        <v>2019</v>
      </c>
      <c r="Y329" s="113">
        <v>10</v>
      </c>
      <c r="Z329" s="113">
        <v>0</v>
      </c>
      <c r="AA329" s="114" t="s">
        <v>975</v>
      </c>
      <c r="AB329" s="108">
        <v>554</v>
      </c>
      <c r="AC329" s="109" t="s">
        <v>975</v>
      </c>
      <c r="AD329" s="152" t="s">
        <v>1047</v>
      </c>
      <c r="AE329" s="152" t="s">
        <v>975</v>
      </c>
      <c r="AF329" s="153">
        <f t="shared" si="21"/>
        <v>-11</v>
      </c>
      <c r="AG329" s="154">
        <f t="shared" si="22"/>
        <v>96</v>
      </c>
      <c r="AH329" s="155">
        <f t="shared" si="23"/>
        <v>-1056</v>
      </c>
      <c r="AI329" s="156"/>
    </row>
    <row r="330" spans="1:35" ht="96">
      <c r="A330" s="108">
        <v>2019</v>
      </c>
      <c r="B330" s="108">
        <v>290</v>
      </c>
      <c r="C330" s="109" t="s">
        <v>1044</v>
      </c>
      <c r="D330" s="150" t="s">
        <v>1071</v>
      </c>
      <c r="E330" s="109" t="s">
        <v>1003</v>
      </c>
      <c r="F330" s="157" t="s">
        <v>1072</v>
      </c>
      <c r="G330" s="112">
        <v>697.5</v>
      </c>
      <c r="H330" s="112">
        <v>33.21</v>
      </c>
      <c r="I330" s="143" t="s">
        <v>125</v>
      </c>
      <c r="J330" s="112">
        <f t="shared" si="20"/>
        <v>664.29</v>
      </c>
      <c r="K330" s="151" t="s">
        <v>239</v>
      </c>
      <c r="L330" s="108">
        <v>2019</v>
      </c>
      <c r="M330" s="108">
        <v>2034</v>
      </c>
      <c r="N330" s="109" t="s">
        <v>1044</v>
      </c>
      <c r="O330" s="111" t="s">
        <v>241</v>
      </c>
      <c r="P330" s="109" t="s">
        <v>242</v>
      </c>
      <c r="Q330" s="109" t="s">
        <v>611</v>
      </c>
      <c r="R330" s="108">
        <v>2</v>
      </c>
      <c r="S330" s="111" t="s">
        <v>129</v>
      </c>
      <c r="T330" s="108">
        <v>1010803</v>
      </c>
      <c r="U330" s="108">
        <v>800</v>
      </c>
      <c r="V330" s="108">
        <v>1043</v>
      </c>
      <c r="W330" s="108">
        <v>1</v>
      </c>
      <c r="X330" s="113">
        <v>2019</v>
      </c>
      <c r="Y330" s="113">
        <v>27</v>
      </c>
      <c r="Z330" s="113">
        <v>0</v>
      </c>
      <c r="AA330" s="114" t="s">
        <v>975</v>
      </c>
      <c r="AB330" s="108">
        <v>561</v>
      </c>
      <c r="AC330" s="109" t="s">
        <v>975</v>
      </c>
      <c r="AD330" s="152" t="s">
        <v>1073</v>
      </c>
      <c r="AE330" s="152" t="s">
        <v>975</v>
      </c>
      <c r="AF330" s="153">
        <f t="shared" si="21"/>
        <v>-16</v>
      </c>
      <c r="AG330" s="154">
        <f t="shared" si="22"/>
        <v>664.29</v>
      </c>
      <c r="AH330" s="155">
        <f t="shared" si="23"/>
        <v>-10628.64</v>
      </c>
      <c r="AI330" s="156"/>
    </row>
    <row r="331" spans="1:35" ht="144">
      <c r="A331" s="108">
        <v>2019</v>
      </c>
      <c r="B331" s="108">
        <v>291</v>
      </c>
      <c r="C331" s="109" t="s">
        <v>1044</v>
      </c>
      <c r="D331" s="150" t="s">
        <v>1074</v>
      </c>
      <c r="E331" s="109" t="s">
        <v>1003</v>
      </c>
      <c r="F331" s="157" t="s">
        <v>1075</v>
      </c>
      <c r="G331" s="112">
        <v>1944.93</v>
      </c>
      <c r="H331" s="112">
        <v>92.62</v>
      </c>
      <c r="I331" s="143" t="s">
        <v>125</v>
      </c>
      <c r="J331" s="112">
        <f t="shared" si="20"/>
        <v>1852.31</v>
      </c>
      <c r="K331" s="151" t="s">
        <v>239</v>
      </c>
      <c r="L331" s="108">
        <v>2019</v>
      </c>
      <c r="M331" s="108">
        <v>2032</v>
      </c>
      <c r="N331" s="109" t="s">
        <v>1044</v>
      </c>
      <c r="O331" s="111" t="s">
        <v>241</v>
      </c>
      <c r="P331" s="109" t="s">
        <v>242</v>
      </c>
      <c r="Q331" s="109" t="s">
        <v>611</v>
      </c>
      <c r="R331" s="108">
        <v>5</v>
      </c>
      <c r="S331" s="111" t="s">
        <v>167</v>
      </c>
      <c r="T331" s="108">
        <v>1040503</v>
      </c>
      <c r="U331" s="108">
        <v>1900</v>
      </c>
      <c r="V331" s="108">
        <v>1416</v>
      </c>
      <c r="W331" s="108">
        <v>1</v>
      </c>
      <c r="X331" s="113">
        <v>2019</v>
      </c>
      <c r="Y331" s="113">
        <v>21</v>
      </c>
      <c r="Z331" s="113">
        <v>0</v>
      </c>
      <c r="AA331" s="114" t="s">
        <v>975</v>
      </c>
      <c r="AB331" s="108">
        <v>564</v>
      </c>
      <c r="AC331" s="109" t="s">
        <v>975</v>
      </c>
      <c r="AD331" s="152" t="s">
        <v>1073</v>
      </c>
      <c r="AE331" s="152" t="s">
        <v>975</v>
      </c>
      <c r="AF331" s="153">
        <f t="shared" si="21"/>
        <v>-16</v>
      </c>
      <c r="AG331" s="154">
        <f t="shared" si="22"/>
        <v>1852.31</v>
      </c>
      <c r="AH331" s="155">
        <f t="shared" si="23"/>
        <v>-29636.96</v>
      </c>
      <c r="AI331" s="156"/>
    </row>
    <row r="332" spans="1:35" ht="96">
      <c r="A332" s="108">
        <v>2019</v>
      </c>
      <c r="B332" s="108">
        <v>292</v>
      </c>
      <c r="C332" s="109" t="s">
        <v>1044</v>
      </c>
      <c r="D332" s="150" t="s">
        <v>1076</v>
      </c>
      <c r="E332" s="109" t="s">
        <v>1003</v>
      </c>
      <c r="F332" s="157" t="s">
        <v>1077</v>
      </c>
      <c r="G332" s="112">
        <v>1814.52</v>
      </c>
      <c r="H332" s="112">
        <v>86.41</v>
      </c>
      <c r="I332" s="143" t="s">
        <v>125</v>
      </c>
      <c r="J332" s="112">
        <f t="shared" si="20"/>
        <v>1728.11</v>
      </c>
      <c r="K332" s="151" t="s">
        <v>239</v>
      </c>
      <c r="L332" s="108">
        <v>2019</v>
      </c>
      <c r="M332" s="108">
        <v>2031</v>
      </c>
      <c r="N332" s="109" t="s">
        <v>1044</v>
      </c>
      <c r="O332" s="111" t="s">
        <v>241</v>
      </c>
      <c r="P332" s="109" t="s">
        <v>242</v>
      </c>
      <c r="Q332" s="109" t="s">
        <v>611</v>
      </c>
      <c r="R332" s="108">
        <v>5</v>
      </c>
      <c r="S332" s="111" t="s">
        <v>167</v>
      </c>
      <c r="T332" s="108">
        <v>1040203</v>
      </c>
      <c r="U332" s="108">
        <v>1570</v>
      </c>
      <c r="V332" s="108">
        <v>1420</v>
      </c>
      <c r="W332" s="108">
        <v>99</v>
      </c>
      <c r="X332" s="113">
        <v>2019</v>
      </c>
      <c r="Y332" s="113">
        <v>23</v>
      </c>
      <c r="Z332" s="113">
        <v>0</v>
      </c>
      <c r="AA332" s="114" t="s">
        <v>975</v>
      </c>
      <c r="AB332" s="108">
        <v>563</v>
      </c>
      <c r="AC332" s="109" t="s">
        <v>975</v>
      </c>
      <c r="AD332" s="152" t="s">
        <v>1073</v>
      </c>
      <c r="AE332" s="152" t="s">
        <v>975</v>
      </c>
      <c r="AF332" s="153">
        <f t="shared" si="21"/>
        <v>-16</v>
      </c>
      <c r="AG332" s="154">
        <f t="shared" si="22"/>
        <v>1728.11</v>
      </c>
      <c r="AH332" s="155">
        <f t="shared" si="23"/>
        <v>-27649.76</v>
      </c>
      <c r="AI332" s="156"/>
    </row>
    <row r="333" spans="1:35" ht="156">
      <c r="A333" s="108">
        <v>2019</v>
      </c>
      <c r="B333" s="108">
        <v>293</v>
      </c>
      <c r="C333" s="109" t="s">
        <v>936</v>
      </c>
      <c r="D333" s="150" t="s">
        <v>1078</v>
      </c>
      <c r="E333" s="109" t="s">
        <v>907</v>
      </c>
      <c r="F333" s="157" t="s">
        <v>1079</v>
      </c>
      <c r="G333" s="112">
        <v>2999.37</v>
      </c>
      <c r="H333" s="112">
        <v>540.87</v>
      </c>
      <c r="I333" s="143" t="s">
        <v>125</v>
      </c>
      <c r="J333" s="112">
        <f t="shared" si="20"/>
        <v>2458.5</v>
      </c>
      <c r="K333" s="151" t="s">
        <v>357</v>
      </c>
      <c r="L333" s="108">
        <v>2019</v>
      </c>
      <c r="M333" s="108">
        <v>2042</v>
      </c>
      <c r="N333" s="109" t="s">
        <v>1080</v>
      </c>
      <c r="O333" s="111" t="s">
        <v>351</v>
      </c>
      <c r="P333" s="109" t="s">
        <v>352</v>
      </c>
      <c r="Q333" s="109" t="s">
        <v>352</v>
      </c>
      <c r="R333" s="108">
        <v>2</v>
      </c>
      <c r="S333" s="111" t="s">
        <v>129</v>
      </c>
      <c r="T333" s="108">
        <v>1010803</v>
      </c>
      <c r="U333" s="108">
        <v>800</v>
      </c>
      <c r="V333" s="108">
        <v>1043</v>
      </c>
      <c r="W333" s="108">
        <v>1</v>
      </c>
      <c r="X333" s="113">
        <v>2019</v>
      </c>
      <c r="Y333" s="113">
        <v>50</v>
      </c>
      <c r="Z333" s="113">
        <v>0</v>
      </c>
      <c r="AA333" s="114" t="s">
        <v>975</v>
      </c>
      <c r="AB333" s="108">
        <v>557</v>
      </c>
      <c r="AC333" s="109" t="s">
        <v>975</v>
      </c>
      <c r="AD333" s="152" t="s">
        <v>1081</v>
      </c>
      <c r="AE333" s="152" t="s">
        <v>975</v>
      </c>
      <c r="AF333" s="153">
        <f t="shared" si="21"/>
        <v>-17</v>
      </c>
      <c r="AG333" s="154">
        <f t="shared" si="22"/>
        <v>2458.5</v>
      </c>
      <c r="AH333" s="155">
        <f t="shared" si="23"/>
        <v>-41794.5</v>
      </c>
      <c r="AI333" s="156"/>
    </row>
    <row r="334" spans="1:35" ht="24">
      <c r="A334" s="108">
        <v>2019</v>
      </c>
      <c r="B334" s="108">
        <v>294</v>
      </c>
      <c r="C334" s="109" t="s">
        <v>963</v>
      </c>
      <c r="D334" s="150" t="s">
        <v>1082</v>
      </c>
      <c r="E334" s="109" t="s">
        <v>1061</v>
      </c>
      <c r="F334" s="157" t="s">
        <v>1083</v>
      </c>
      <c r="G334" s="112">
        <v>91.5</v>
      </c>
      <c r="H334" s="112">
        <v>16.5</v>
      </c>
      <c r="I334" s="143" t="s">
        <v>125</v>
      </c>
      <c r="J334" s="112">
        <f t="shared" si="20"/>
        <v>75</v>
      </c>
      <c r="K334" s="151" t="s">
        <v>1084</v>
      </c>
      <c r="L334" s="108">
        <v>2019</v>
      </c>
      <c r="M334" s="108">
        <v>2000</v>
      </c>
      <c r="N334" s="109" t="s">
        <v>1061</v>
      </c>
      <c r="O334" s="111" t="s">
        <v>1042</v>
      </c>
      <c r="P334" s="109" t="s">
        <v>310</v>
      </c>
      <c r="Q334" s="109" t="s">
        <v>126</v>
      </c>
      <c r="R334" s="108">
        <v>2</v>
      </c>
      <c r="S334" s="111" t="s">
        <v>129</v>
      </c>
      <c r="T334" s="108">
        <v>1010803</v>
      </c>
      <c r="U334" s="108">
        <v>800</v>
      </c>
      <c r="V334" s="108">
        <v>1043</v>
      </c>
      <c r="W334" s="108">
        <v>1</v>
      </c>
      <c r="X334" s="113">
        <v>2019</v>
      </c>
      <c r="Y334" s="113">
        <v>105</v>
      </c>
      <c r="Z334" s="113">
        <v>0</v>
      </c>
      <c r="AA334" s="114" t="s">
        <v>975</v>
      </c>
      <c r="AB334" s="108">
        <v>553</v>
      </c>
      <c r="AC334" s="109" t="s">
        <v>975</v>
      </c>
      <c r="AD334" s="152" t="s">
        <v>1062</v>
      </c>
      <c r="AE334" s="152" t="s">
        <v>975</v>
      </c>
      <c r="AF334" s="153">
        <f t="shared" si="21"/>
        <v>-12</v>
      </c>
      <c r="AG334" s="154">
        <f t="shared" si="22"/>
        <v>75</v>
      </c>
      <c r="AH334" s="155">
        <f t="shared" si="23"/>
        <v>-900</v>
      </c>
      <c r="AI334" s="156"/>
    </row>
    <row r="335" spans="1:35" ht="24">
      <c r="A335" s="108">
        <v>2019</v>
      </c>
      <c r="B335" s="108">
        <v>295</v>
      </c>
      <c r="C335" s="109" t="s">
        <v>963</v>
      </c>
      <c r="D335" s="150" t="s">
        <v>1085</v>
      </c>
      <c r="E335" s="109" t="s">
        <v>907</v>
      </c>
      <c r="F335" s="157" t="s">
        <v>1086</v>
      </c>
      <c r="G335" s="112">
        <v>103.7</v>
      </c>
      <c r="H335" s="112">
        <v>18.7</v>
      </c>
      <c r="I335" s="143" t="s">
        <v>125</v>
      </c>
      <c r="J335" s="112">
        <f t="shared" si="20"/>
        <v>85</v>
      </c>
      <c r="K335" s="151" t="s">
        <v>1087</v>
      </c>
      <c r="L335" s="108">
        <v>2019</v>
      </c>
      <c r="M335" s="108">
        <v>2015</v>
      </c>
      <c r="N335" s="109" t="s">
        <v>1088</v>
      </c>
      <c r="O335" s="111" t="s">
        <v>1089</v>
      </c>
      <c r="P335" s="109" t="s">
        <v>1090</v>
      </c>
      <c r="Q335" s="109" t="s">
        <v>1090</v>
      </c>
      <c r="R335" s="108">
        <v>8</v>
      </c>
      <c r="S335" s="111" t="s">
        <v>146</v>
      </c>
      <c r="T335" s="108">
        <v>1010803</v>
      </c>
      <c r="U335" s="108">
        <v>800</v>
      </c>
      <c r="V335" s="108">
        <v>1043</v>
      </c>
      <c r="W335" s="108">
        <v>1</v>
      </c>
      <c r="X335" s="113">
        <v>2019</v>
      </c>
      <c r="Y335" s="113">
        <v>149</v>
      </c>
      <c r="Z335" s="113">
        <v>0</v>
      </c>
      <c r="AA335" s="114" t="s">
        <v>975</v>
      </c>
      <c r="AB335" s="108">
        <v>539</v>
      </c>
      <c r="AC335" s="109" t="s">
        <v>975</v>
      </c>
      <c r="AD335" s="152" t="s">
        <v>1091</v>
      </c>
      <c r="AE335" s="152" t="s">
        <v>975</v>
      </c>
      <c r="AF335" s="153">
        <f t="shared" si="21"/>
        <v>-14</v>
      </c>
      <c r="AG335" s="154">
        <f t="shared" si="22"/>
        <v>85</v>
      </c>
      <c r="AH335" s="155">
        <f t="shared" si="23"/>
        <v>-1190</v>
      </c>
      <c r="AI335" s="156"/>
    </row>
    <row r="336" spans="1:35" ht="24">
      <c r="A336" s="108">
        <v>2019</v>
      </c>
      <c r="B336" s="108">
        <v>295</v>
      </c>
      <c r="C336" s="109" t="s">
        <v>963</v>
      </c>
      <c r="D336" s="150" t="s">
        <v>1085</v>
      </c>
      <c r="E336" s="109" t="s">
        <v>907</v>
      </c>
      <c r="F336" s="157" t="s">
        <v>1086</v>
      </c>
      <c r="G336" s="112">
        <v>103.7</v>
      </c>
      <c r="H336" s="112">
        <v>18.7</v>
      </c>
      <c r="I336" s="143" t="s">
        <v>125</v>
      </c>
      <c r="J336" s="112">
        <f t="shared" si="20"/>
        <v>85</v>
      </c>
      <c r="K336" s="151" t="s">
        <v>1087</v>
      </c>
      <c r="L336" s="108">
        <v>2019</v>
      </c>
      <c r="M336" s="108">
        <v>2015</v>
      </c>
      <c r="N336" s="109" t="s">
        <v>1088</v>
      </c>
      <c r="O336" s="111" t="s">
        <v>1089</v>
      </c>
      <c r="P336" s="109" t="s">
        <v>1090</v>
      </c>
      <c r="Q336" s="109" t="s">
        <v>1090</v>
      </c>
      <c r="R336" s="108">
        <v>8</v>
      </c>
      <c r="S336" s="111" t="s">
        <v>146</v>
      </c>
      <c r="T336" s="108">
        <v>1040203</v>
      </c>
      <c r="U336" s="108">
        <v>1570</v>
      </c>
      <c r="V336" s="108">
        <v>1366</v>
      </c>
      <c r="W336" s="108">
        <v>2</v>
      </c>
      <c r="X336" s="113">
        <v>2019</v>
      </c>
      <c r="Y336" s="113">
        <v>150</v>
      </c>
      <c r="Z336" s="113">
        <v>0</v>
      </c>
      <c r="AA336" s="114" t="s">
        <v>975</v>
      </c>
      <c r="AB336" s="108">
        <v>540</v>
      </c>
      <c r="AC336" s="109" t="s">
        <v>975</v>
      </c>
      <c r="AD336" s="152" t="s">
        <v>1091</v>
      </c>
      <c r="AE336" s="152" t="s">
        <v>975</v>
      </c>
      <c r="AF336" s="153">
        <f t="shared" si="21"/>
        <v>-14</v>
      </c>
      <c r="AG336" s="154">
        <f t="shared" si="22"/>
        <v>85</v>
      </c>
      <c r="AH336" s="155">
        <f t="shared" si="23"/>
        <v>-1190</v>
      </c>
      <c r="AI336" s="156"/>
    </row>
    <row r="337" spans="1:35" ht="24">
      <c r="A337" s="108">
        <v>2019</v>
      </c>
      <c r="B337" s="108">
        <v>296</v>
      </c>
      <c r="C337" s="109" t="s">
        <v>963</v>
      </c>
      <c r="D337" s="150" t="s">
        <v>1092</v>
      </c>
      <c r="E337" s="109" t="s">
        <v>1003</v>
      </c>
      <c r="F337" s="157" t="s">
        <v>1093</v>
      </c>
      <c r="G337" s="112">
        <v>754.55</v>
      </c>
      <c r="H337" s="112">
        <v>35.93</v>
      </c>
      <c r="I337" s="143" t="s">
        <v>125</v>
      </c>
      <c r="J337" s="112">
        <f t="shared" si="20"/>
        <v>718.62</v>
      </c>
      <c r="K337" s="151" t="s">
        <v>239</v>
      </c>
      <c r="L337" s="108">
        <v>2019</v>
      </c>
      <c r="M337" s="108">
        <v>2035</v>
      </c>
      <c r="N337" s="109" t="s">
        <v>1044</v>
      </c>
      <c r="O337" s="111" t="s">
        <v>241</v>
      </c>
      <c r="P337" s="109" t="s">
        <v>242</v>
      </c>
      <c r="Q337" s="109" t="s">
        <v>611</v>
      </c>
      <c r="R337" s="108">
        <v>1</v>
      </c>
      <c r="S337" s="111" t="s">
        <v>139</v>
      </c>
      <c r="T337" s="108">
        <v>1040103</v>
      </c>
      <c r="U337" s="108">
        <v>1460</v>
      </c>
      <c r="V337" s="108">
        <v>1346</v>
      </c>
      <c r="W337" s="108">
        <v>3</v>
      </c>
      <c r="X337" s="113">
        <v>2019</v>
      </c>
      <c r="Y337" s="113">
        <v>22</v>
      </c>
      <c r="Z337" s="113">
        <v>0</v>
      </c>
      <c r="AA337" s="114" t="s">
        <v>975</v>
      </c>
      <c r="AB337" s="108">
        <v>562</v>
      </c>
      <c r="AC337" s="109" t="s">
        <v>975</v>
      </c>
      <c r="AD337" s="152" t="s">
        <v>1073</v>
      </c>
      <c r="AE337" s="152" t="s">
        <v>975</v>
      </c>
      <c r="AF337" s="153">
        <f t="shared" si="21"/>
        <v>-16</v>
      </c>
      <c r="AG337" s="154">
        <f t="shared" si="22"/>
        <v>718.62</v>
      </c>
      <c r="AH337" s="155">
        <f t="shared" si="23"/>
        <v>-11497.92</v>
      </c>
      <c r="AI337" s="156"/>
    </row>
    <row r="338" spans="1:35" ht="24">
      <c r="A338" s="108">
        <v>2019</v>
      </c>
      <c r="B338" s="108">
        <v>297</v>
      </c>
      <c r="C338" s="109" t="s">
        <v>963</v>
      </c>
      <c r="D338" s="150" t="s">
        <v>1094</v>
      </c>
      <c r="E338" s="109" t="s">
        <v>1003</v>
      </c>
      <c r="F338" s="157" t="s">
        <v>1095</v>
      </c>
      <c r="G338" s="112">
        <v>161.45</v>
      </c>
      <c r="H338" s="112">
        <v>0</v>
      </c>
      <c r="I338" s="143" t="s">
        <v>125</v>
      </c>
      <c r="J338" s="112">
        <f t="shared" si="20"/>
        <v>161.45</v>
      </c>
      <c r="K338" s="151" t="s">
        <v>239</v>
      </c>
      <c r="L338" s="108">
        <v>2019</v>
      </c>
      <c r="M338" s="108">
        <v>2033</v>
      </c>
      <c r="N338" s="109" t="s">
        <v>1044</v>
      </c>
      <c r="O338" s="111" t="s">
        <v>241</v>
      </c>
      <c r="P338" s="109" t="s">
        <v>242</v>
      </c>
      <c r="Q338" s="109" t="s">
        <v>611</v>
      </c>
      <c r="R338" s="108">
        <v>1</v>
      </c>
      <c r="S338" s="111" t="s">
        <v>139</v>
      </c>
      <c r="T338" s="108">
        <v>1100403</v>
      </c>
      <c r="U338" s="108">
        <v>4100</v>
      </c>
      <c r="V338" s="108">
        <v>1782</v>
      </c>
      <c r="W338" s="108">
        <v>99</v>
      </c>
      <c r="X338" s="113">
        <v>2019</v>
      </c>
      <c r="Y338" s="113">
        <v>63</v>
      </c>
      <c r="Z338" s="113">
        <v>0</v>
      </c>
      <c r="AA338" s="114" t="s">
        <v>975</v>
      </c>
      <c r="AB338" s="108">
        <v>566</v>
      </c>
      <c r="AC338" s="109" t="s">
        <v>975</v>
      </c>
      <c r="AD338" s="152" t="s">
        <v>1073</v>
      </c>
      <c r="AE338" s="152" t="s">
        <v>975</v>
      </c>
      <c r="AF338" s="153">
        <f t="shared" si="21"/>
        <v>-16</v>
      </c>
      <c r="AG338" s="154">
        <f t="shared" si="22"/>
        <v>161.45</v>
      </c>
      <c r="AH338" s="155">
        <f t="shared" si="23"/>
        <v>-2583.2</v>
      </c>
      <c r="AI338" s="156"/>
    </row>
    <row r="339" spans="1:35" ht="24">
      <c r="A339" s="108">
        <v>2019</v>
      </c>
      <c r="B339" s="108">
        <v>297</v>
      </c>
      <c r="C339" s="109" t="s">
        <v>963</v>
      </c>
      <c r="D339" s="150" t="s">
        <v>1094</v>
      </c>
      <c r="E339" s="109" t="s">
        <v>1003</v>
      </c>
      <c r="F339" s="157" t="s">
        <v>1095</v>
      </c>
      <c r="G339" s="112">
        <v>539.2</v>
      </c>
      <c r="H339" s="112">
        <v>33.36</v>
      </c>
      <c r="I339" s="143" t="s">
        <v>125</v>
      </c>
      <c r="J339" s="112">
        <f t="shared" si="20"/>
        <v>505.84000000000003</v>
      </c>
      <c r="K339" s="151" t="s">
        <v>239</v>
      </c>
      <c r="L339" s="108">
        <v>2019</v>
      </c>
      <c r="M339" s="108">
        <v>2033</v>
      </c>
      <c r="N339" s="109" t="s">
        <v>1044</v>
      </c>
      <c r="O339" s="111" t="s">
        <v>241</v>
      </c>
      <c r="P339" s="109" t="s">
        <v>242</v>
      </c>
      <c r="Q339" s="109" t="s">
        <v>611</v>
      </c>
      <c r="R339" s="108">
        <v>1</v>
      </c>
      <c r="S339" s="111" t="s">
        <v>139</v>
      </c>
      <c r="T339" s="108">
        <v>1100403</v>
      </c>
      <c r="U339" s="108">
        <v>4100</v>
      </c>
      <c r="V339" s="108">
        <v>1782</v>
      </c>
      <c r="W339" s="108">
        <v>99</v>
      </c>
      <c r="X339" s="113">
        <v>2019</v>
      </c>
      <c r="Y339" s="113">
        <v>25</v>
      </c>
      <c r="Z339" s="113">
        <v>0</v>
      </c>
      <c r="AA339" s="114" t="s">
        <v>975</v>
      </c>
      <c r="AB339" s="108">
        <v>565</v>
      </c>
      <c r="AC339" s="109" t="s">
        <v>975</v>
      </c>
      <c r="AD339" s="152" t="s">
        <v>1073</v>
      </c>
      <c r="AE339" s="152" t="s">
        <v>975</v>
      </c>
      <c r="AF339" s="153">
        <f t="shared" si="21"/>
        <v>-16</v>
      </c>
      <c r="AG339" s="154">
        <f t="shared" si="22"/>
        <v>505.84000000000003</v>
      </c>
      <c r="AH339" s="155">
        <f t="shared" si="23"/>
        <v>-8093.4400000000005</v>
      </c>
      <c r="AI339" s="156"/>
    </row>
    <row r="340" spans="1:35" ht="24">
      <c r="A340" s="108">
        <v>2019</v>
      </c>
      <c r="B340" s="108">
        <v>298</v>
      </c>
      <c r="C340" s="109" t="s">
        <v>963</v>
      </c>
      <c r="D340" s="150" t="s">
        <v>1096</v>
      </c>
      <c r="E340" s="109" t="s">
        <v>1080</v>
      </c>
      <c r="F340" s="157" t="s">
        <v>1097</v>
      </c>
      <c r="G340" s="112">
        <v>2028.66</v>
      </c>
      <c r="H340" s="112">
        <v>184.42</v>
      </c>
      <c r="I340" s="143" t="s">
        <v>125</v>
      </c>
      <c r="J340" s="112">
        <f t="shared" si="20"/>
        <v>1844.24</v>
      </c>
      <c r="K340" s="151" t="s">
        <v>126</v>
      </c>
      <c r="L340" s="108">
        <v>2019</v>
      </c>
      <c r="M340" s="108">
        <v>2081</v>
      </c>
      <c r="N340" s="109" t="s">
        <v>1098</v>
      </c>
      <c r="O340" s="111" t="s">
        <v>215</v>
      </c>
      <c r="P340" s="109" t="s">
        <v>216</v>
      </c>
      <c r="Q340" s="109" t="s">
        <v>216</v>
      </c>
      <c r="R340" s="108">
        <v>8</v>
      </c>
      <c r="S340" s="111" t="s">
        <v>146</v>
      </c>
      <c r="T340" s="108">
        <v>1090503</v>
      </c>
      <c r="U340" s="108">
        <v>3550</v>
      </c>
      <c r="V340" s="108">
        <v>1738</v>
      </c>
      <c r="W340" s="108">
        <v>99</v>
      </c>
      <c r="X340" s="113">
        <v>2019</v>
      </c>
      <c r="Y340" s="113">
        <v>125</v>
      </c>
      <c r="Z340" s="113">
        <v>0</v>
      </c>
      <c r="AA340" s="114" t="s">
        <v>975</v>
      </c>
      <c r="AB340" s="108">
        <v>536</v>
      </c>
      <c r="AC340" s="109" t="s">
        <v>975</v>
      </c>
      <c r="AD340" s="152" t="s">
        <v>1099</v>
      </c>
      <c r="AE340" s="152" t="s">
        <v>975</v>
      </c>
      <c r="AF340" s="153">
        <f t="shared" si="21"/>
        <v>-20</v>
      </c>
      <c r="AG340" s="154">
        <f t="shared" si="22"/>
        <v>1844.24</v>
      </c>
      <c r="AH340" s="155">
        <f t="shared" si="23"/>
        <v>-36884.8</v>
      </c>
      <c r="AI340" s="156"/>
    </row>
    <row r="341" spans="1:35" ht="24">
      <c r="A341" s="108">
        <v>2019</v>
      </c>
      <c r="B341" s="108">
        <v>299</v>
      </c>
      <c r="C341" s="109" t="s">
        <v>963</v>
      </c>
      <c r="D341" s="150" t="s">
        <v>1100</v>
      </c>
      <c r="E341" s="109" t="s">
        <v>949</v>
      </c>
      <c r="F341" s="157" t="s">
        <v>1101</v>
      </c>
      <c r="G341" s="112">
        <v>383.35</v>
      </c>
      <c r="H341" s="112">
        <v>34.85</v>
      </c>
      <c r="I341" s="143" t="s">
        <v>125</v>
      </c>
      <c r="J341" s="112">
        <f t="shared" si="20"/>
        <v>348.5</v>
      </c>
      <c r="K341" s="151" t="s">
        <v>126</v>
      </c>
      <c r="L341" s="108">
        <v>2019</v>
      </c>
      <c r="M341" s="108">
        <v>2088</v>
      </c>
      <c r="N341" s="109" t="s">
        <v>1098</v>
      </c>
      <c r="O341" s="111" t="s">
        <v>215</v>
      </c>
      <c r="P341" s="109" t="s">
        <v>216</v>
      </c>
      <c r="Q341" s="109" t="s">
        <v>216</v>
      </c>
      <c r="R341" s="108">
        <v>8</v>
      </c>
      <c r="S341" s="111" t="s">
        <v>146</v>
      </c>
      <c r="T341" s="108">
        <v>1090503</v>
      </c>
      <c r="U341" s="108">
        <v>3550</v>
      </c>
      <c r="V341" s="108">
        <v>1738</v>
      </c>
      <c r="W341" s="108">
        <v>99</v>
      </c>
      <c r="X341" s="113">
        <v>2019</v>
      </c>
      <c r="Y341" s="113">
        <v>125</v>
      </c>
      <c r="Z341" s="113">
        <v>0</v>
      </c>
      <c r="AA341" s="114" t="s">
        <v>975</v>
      </c>
      <c r="AB341" s="108">
        <v>536</v>
      </c>
      <c r="AC341" s="109" t="s">
        <v>975</v>
      </c>
      <c r="AD341" s="152" t="s">
        <v>1099</v>
      </c>
      <c r="AE341" s="152" t="s">
        <v>975</v>
      </c>
      <c r="AF341" s="153">
        <f t="shared" si="21"/>
        <v>-20</v>
      </c>
      <c r="AG341" s="154">
        <f t="shared" si="22"/>
        <v>348.5</v>
      </c>
      <c r="AH341" s="155">
        <f t="shared" si="23"/>
        <v>-6970</v>
      </c>
      <c r="AI341" s="156"/>
    </row>
    <row r="342" spans="1:35" ht="120">
      <c r="A342" s="108">
        <v>2019</v>
      </c>
      <c r="B342" s="108">
        <v>300</v>
      </c>
      <c r="C342" s="109" t="s">
        <v>972</v>
      </c>
      <c r="D342" s="150" t="s">
        <v>1102</v>
      </c>
      <c r="E342" s="109" t="s">
        <v>1003</v>
      </c>
      <c r="F342" s="157" t="s">
        <v>1103</v>
      </c>
      <c r="G342" s="112">
        <v>3818.05</v>
      </c>
      <c r="H342" s="112">
        <v>146.85</v>
      </c>
      <c r="I342" s="143" t="s">
        <v>125</v>
      </c>
      <c r="J342" s="112">
        <f t="shared" si="20"/>
        <v>3671.2000000000003</v>
      </c>
      <c r="K342" s="151" t="s">
        <v>264</v>
      </c>
      <c r="L342" s="108">
        <v>2019</v>
      </c>
      <c r="M342" s="108">
        <v>2087</v>
      </c>
      <c r="N342" s="109" t="s">
        <v>1098</v>
      </c>
      <c r="O342" s="111" t="s">
        <v>266</v>
      </c>
      <c r="P342" s="109" t="s">
        <v>267</v>
      </c>
      <c r="Q342" s="109" t="s">
        <v>267</v>
      </c>
      <c r="R342" s="108">
        <v>5</v>
      </c>
      <c r="S342" s="111" t="s">
        <v>167</v>
      </c>
      <c r="T342" s="108">
        <v>1040503</v>
      </c>
      <c r="U342" s="108">
        <v>1900</v>
      </c>
      <c r="V342" s="108">
        <v>1416</v>
      </c>
      <c r="W342" s="108">
        <v>1</v>
      </c>
      <c r="X342" s="113">
        <v>2019</v>
      </c>
      <c r="Y342" s="113">
        <v>19</v>
      </c>
      <c r="Z342" s="113">
        <v>0</v>
      </c>
      <c r="AA342" s="114" t="s">
        <v>975</v>
      </c>
      <c r="AB342" s="108">
        <v>555</v>
      </c>
      <c r="AC342" s="109" t="s">
        <v>975</v>
      </c>
      <c r="AD342" s="152" t="s">
        <v>1099</v>
      </c>
      <c r="AE342" s="152" t="s">
        <v>975</v>
      </c>
      <c r="AF342" s="153">
        <f t="shared" si="21"/>
        <v>-20</v>
      </c>
      <c r="AG342" s="154">
        <f t="shared" si="22"/>
        <v>3671.2000000000003</v>
      </c>
      <c r="AH342" s="155">
        <f t="shared" si="23"/>
        <v>-73424</v>
      </c>
      <c r="AI342" s="156"/>
    </row>
    <row r="343" spans="1:35" ht="120">
      <c r="A343" s="108">
        <v>2019</v>
      </c>
      <c r="B343" s="108">
        <v>301</v>
      </c>
      <c r="C343" s="109" t="s">
        <v>972</v>
      </c>
      <c r="D343" s="150" t="s">
        <v>1104</v>
      </c>
      <c r="E343" s="109" t="s">
        <v>1003</v>
      </c>
      <c r="F343" s="157" t="s">
        <v>1105</v>
      </c>
      <c r="G343" s="112">
        <v>1645.65</v>
      </c>
      <c r="H343" s="112">
        <v>63.29</v>
      </c>
      <c r="I343" s="143" t="s">
        <v>125</v>
      </c>
      <c r="J343" s="112">
        <f t="shared" si="20"/>
        <v>1582.3600000000001</v>
      </c>
      <c r="K343" s="151" t="s">
        <v>264</v>
      </c>
      <c r="L343" s="108">
        <v>2019</v>
      </c>
      <c r="M343" s="108">
        <v>2086</v>
      </c>
      <c r="N343" s="109" t="s">
        <v>1098</v>
      </c>
      <c r="O343" s="111" t="s">
        <v>266</v>
      </c>
      <c r="P343" s="109" t="s">
        <v>267</v>
      </c>
      <c r="Q343" s="109" t="s">
        <v>267</v>
      </c>
      <c r="R343" s="108">
        <v>5</v>
      </c>
      <c r="S343" s="111" t="s">
        <v>167</v>
      </c>
      <c r="T343" s="108">
        <v>1040503</v>
      </c>
      <c r="U343" s="108">
        <v>1900</v>
      </c>
      <c r="V343" s="108">
        <v>1416</v>
      </c>
      <c r="W343" s="108">
        <v>1</v>
      </c>
      <c r="X343" s="113">
        <v>2019</v>
      </c>
      <c r="Y343" s="113">
        <v>19</v>
      </c>
      <c r="Z343" s="113">
        <v>0</v>
      </c>
      <c r="AA343" s="114" t="s">
        <v>975</v>
      </c>
      <c r="AB343" s="108">
        <v>555</v>
      </c>
      <c r="AC343" s="109" t="s">
        <v>975</v>
      </c>
      <c r="AD343" s="152" t="s">
        <v>1099</v>
      </c>
      <c r="AE343" s="152" t="s">
        <v>975</v>
      </c>
      <c r="AF343" s="153">
        <f t="shared" si="21"/>
        <v>-20</v>
      </c>
      <c r="AG343" s="154">
        <f t="shared" si="22"/>
        <v>1582.3600000000001</v>
      </c>
      <c r="AH343" s="155">
        <f t="shared" si="23"/>
        <v>-31647.200000000004</v>
      </c>
      <c r="AI343" s="156"/>
    </row>
    <row r="344" spans="1:35" ht="24">
      <c r="A344" s="108">
        <v>2019</v>
      </c>
      <c r="B344" s="108">
        <v>302</v>
      </c>
      <c r="C344" s="109" t="s">
        <v>969</v>
      </c>
      <c r="D344" s="150" t="s">
        <v>1106</v>
      </c>
      <c r="E344" s="109" t="s">
        <v>963</v>
      </c>
      <c r="F344" s="157" t="s">
        <v>1107</v>
      </c>
      <c r="G344" s="112">
        <v>571.09</v>
      </c>
      <c r="H344" s="112">
        <v>51.92</v>
      </c>
      <c r="I344" s="143" t="s">
        <v>125</v>
      </c>
      <c r="J344" s="112">
        <f t="shared" si="20"/>
        <v>519.1700000000001</v>
      </c>
      <c r="K344" s="151" t="s">
        <v>126</v>
      </c>
      <c r="L344" s="108">
        <v>2019</v>
      </c>
      <c r="M344" s="108">
        <v>2138</v>
      </c>
      <c r="N344" s="109" t="s">
        <v>972</v>
      </c>
      <c r="O344" s="111" t="s">
        <v>215</v>
      </c>
      <c r="P344" s="109" t="s">
        <v>216</v>
      </c>
      <c r="Q344" s="109" t="s">
        <v>216</v>
      </c>
      <c r="R344" s="108">
        <v>8</v>
      </c>
      <c r="S344" s="111" t="s">
        <v>146</v>
      </c>
      <c r="T344" s="108">
        <v>1090503</v>
      </c>
      <c r="U344" s="108">
        <v>3550</v>
      </c>
      <c r="V344" s="108">
        <v>1738</v>
      </c>
      <c r="W344" s="108">
        <v>99</v>
      </c>
      <c r="X344" s="113">
        <v>2019</v>
      </c>
      <c r="Y344" s="113">
        <v>125</v>
      </c>
      <c r="Z344" s="113">
        <v>0</v>
      </c>
      <c r="AA344" s="114" t="s">
        <v>975</v>
      </c>
      <c r="AB344" s="108">
        <v>536</v>
      </c>
      <c r="AC344" s="109" t="s">
        <v>975</v>
      </c>
      <c r="AD344" s="152" t="s">
        <v>1108</v>
      </c>
      <c r="AE344" s="152" t="s">
        <v>975</v>
      </c>
      <c r="AF344" s="153">
        <f t="shared" si="21"/>
        <v>-25</v>
      </c>
      <c r="AG344" s="154">
        <f t="shared" si="22"/>
        <v>519.1700000000001</v>
      </c>
      <c r="AH344" s="155">
        <f t="shared" si="23"/>
        <v>-12979.250000000002</v>
      </c>
      <c r="AI344" s="156"/>
    </row>
    <row r="345" spans="1:35" ht="24">
      <c r="A345" s="108">
        <v>2019</v>
      </c>
      <c r="B345" s="108">
        <v>303</v>
      </c>
      <c r="C345" s="109" t="s">
        <v>969</v>
      </c>
      <c r="D345" s="150" t="s">
        <v>1109</v>
      </c>
      <c r="E345" s="109" t="s">
        <v>963</v>
      </c>
      <c r="F345" s="157" t="s">
        <v>1110</v>
      </c>
      <c r="G345" s="112">
        <v>393.8</v>
      </c>
      <c r="H345" s="112">
        <v>35.8</v>
      </c>
      <c r="I345" s="143" t="s">
        <v>125</v>
      </c>
      <c r="J345" s="112">
        <f t="shared" si="20"/>
        <v>358</v>
      </c>
      <c r="K345" s="151" t="s">
        <v>126</v>
      </c>
      <c r="L345" s="108">
        <v>2019</v>
      </c>
      <c r="M345" s="108">
        <v>2139</v>
      </c>
      <c r="N345" s="109" t="s">
        <v>972</v>
      </c>
      <c r="O345" s="111" t="s">
        <v>215</v>
      </c>
      <c r="P345" s="109" t="s">
        <v>216</v>
      </c>
      <c r="Q345" s="109" t="s">
        <v>216</v>
      </c>
      <c r="R345" s="108">
        <v>8</v>
      </c>
      <c r="S345" s="111" t="s">
        <v>146</v>
      </c>
      <c r="T345" s="108">
        <v>1090503</v>
      </c>
      <c r="U345" s="108">
        <v>3550</v>
      </c>
      <c r="V345" s="108">
        <v>1738</v>
      </c>
      <c r="W345" s="108">
        <v>99</v>
      </c>
      <c r="X345" s="113">
        <v>2019</v>
      </c>
      <c r="Y345" s="113">
        <v>125</v>
      </c>
      <c r="Z345" s="113">
        <v>0</v>
      </c>
      <c r="AA345" s="114" t="s">
        <v>975</v>
      </c>
      <c r="AB345" s="108">
        <v>536</v>
      </c>
      <c r="AC345" s="109" t="s">
        <v>975</v>
      </c>
      <c r="AD345" s="152" t="s">
        <v>1108</v>
      </c>
      <c r="AE345" s="152" t="s">
        <v>975</v>
      </c>
      <c r="AF345" s="153">
        <f t="shared" si="21"/>
        <v>-25</v>
      </c>
      <c r="AG345" s="154">
        <f t="shared" si="22"/>
        <v>358</v>
      </c>
      <c r="AH345" s="155">
        <f t="shared" si="23"/>
        <v>-8950</v>
      </c>
      <c r="AI345" s="156"/>
    </row>
    <row r="346" spans="1:35" ht="24">
      <c r="A346" s="108">
        <v>2019</v>
      </c>
      <c r="B346" s="108">
        <v>304</v>
      </c>
      <c r="C346" s="109" t="s">
        <v>969</v>
      </c>
      <c r="D346" s="150" t="s">
        <v>1111</v>
      </c>
      <c r="E346" s="109" t="s">
        <v>1112</v>
      </c>
      <c r="F346" s="157" t="s">
        <v>1113</v>
      </c>
      <c r="G346" s="112">
        <v>146.4</v>
      </c>
      <c r="H346" s="112">
        <v>26.4</v>
      </c>
      <c r="I346" s="143" t="s">
        <v>125</v>
      </c>
      <c r="J346" s="112">
        <f t="shared" si="20"/>
        <v>120</v>
      </c>
      <c r="K346" s="151" t="s">
        <v>126</v>
      </c>
      <c r="L346" s="108">
        <v>2019</v>
      </c>
      <c r="M346" s="108">
        <v>2170</v>
      </c>
      <c r="N346" s="109" t="s">
        <v>969</v>
      </c>
      <c r="O346" s="111" t="s">
        <v>215</v>
      </c>
      <c r="P346" s="109" t="s">
        <v>216</v>
      </c>
      <c r="Q346" s="109" t="s">
        <v>216</v>
      </c>
      <c r="R346" s="108">
        <v>8</v>
      </c>
      <c r="S346" s="111" t="s">
        <v>146</v>
      </c>
      <c r="T346" s="108">
        <v>1090503</v>
      </c>
      <c r="U346" s="108">
        <v>3550</v>
      </c>
      <c r="V346" s="108">
        <v>1738</v>
      </c>
      <c r="W346" s="108">
        <v>99</v>
      </c>
      <c r="X346" s="113">
        <v>2019</v>
      </c>
      <c r="Y346" s="113">
        <v>125</v>
      </c>
      <c r="Z346" s="113">
        <v>0</v>
      </c>
      <c r="AA346" s="114" t="s">
        <v>975</v>
      </c>
      <c r="AB346" s="108">
        <v>536</v>
      </c>
      <c r="AC346" s="109" t="s">
        <v>975</v>
      </c>
      <c r="AD346" s="152" t="s">
        <v>1114</v>
      </c>
      <c r="AE346" s="152" t="s">
        <v>975</v>
      </c>
      <c r="AF346" s="153">
        <f t="shared" si="21"/>
        <v>-27</v>
      </c>
      <c r="AG346" s="154">
        <f t="shared" si="22"/>
        <v>120</v>
      </c>
      <c r="AH346" s="155">
        <f t="shared" si="23"/>
        <v>-3240</v>
      </c>
      <c r="AI346" s="156"/>
    </row>
    <row r="347" spans="1:35" ht="24">
      <c r="A347" s="108">
        <v>2019</v>
      </c>
      <c r="B347" s="108">
        <v>305</v>
      </c>
      <c r="C347" s="109" t="s">
        <v>969</v>
      </c>
      <c r="D347" s="150" t="s">
        <v>1115</v>
      </c>
      <c r="E347" s="109" t="s">
        <v>1112</v>
      </c>
      <c r="F347" s="157" t="s">
        <v>1116</v>
      </c>
      <c r="G347" s="112">
        <v>109.99</v>
      </c>
      <c r="H347" s="112">
        <v>10</v>
      </c>
      <c r="I347" s="143" t="s">
        <v>125</v>
      </c>
      <c r="J347" s="112">
        <f t="shared" si="20"/>
        <v>99.99</v>
      </c>
      <c r="K347" s="151" t="s">
        <v>126</v>
      </c>
      <c r="L347" s="108">
        <v>2019</v>
      </c>
      <c r="M347" s="108">
        <v>2172</v>
      </c>
      <c r="N347" s="109" t="s">
        <v>969</v>
      </c>
      <c r="O347" s="111" t="s">
        <v>215</v>
      </c>
      <c r="P347" s="109" t="s">
        <v>216</v>
      </c>
      <c r="Q347" s="109" t="s">
        <v>216</v>
      </c>
      <c r="R347" s="108">
        <v>8</v>
      </c>
      <c r="S347" s="111" t="s">
        <v>146</v>
      </c>
      <c r="T347" s="108">
        <v>1090503</v>
      </c>
      <c r="U347" s="108">
        <v>3550</v>
      </c>
      <c r="V347" s="108">
        <v>1738</v>
      </c>
      <c r="W347" s="108">
        <v>99</v>
      </c>
      <c r="X347" s="113">
        <v>2019</v>
      </c>
      <c r="Y347" s="113">
        <v>125</v>
      </c>
      <c r="Z347" s="113">
        <v>0</v>
      </c>
      <c r="AA347" s="114" t="s">
        <v>975</v>
      </c>
      <c r="AB347" s="108">
        <v>536</v>
      </c>
      <c r="AC347" s="109" t="s">
        <v>975</v>
      </c>
      <c r="AD347" s="152" t="s">
        <v>1114</v>
      </c>
      <c r="AE347" s="152" t="s">
        <v>975</v>
      </c>
      <c r="AF347" s="153">
        <f t="shared" si="21"/>
        <v>-27</v>
      </c>
      <c r="AG347" s="154">
        <f t="shared" si="22"/>
        <v>99.99</v>
      </c>
      <c r="AH347" s="155">
        <f t="shared" si="23"/>
        <v>-2699.73</v>
      </c>
      <c r="AI347" s="156"/>
    </row>
    <row r="348" spans="1:35" ht="24">
      <c r="A348" s="108">
        <v>2019</v>
      </c>
      <c r="B348" s="108">
        <v>306</v>
      </c>
      <c r="C348" s="109" t="s">
        <v>969</v>
      </c>
      <c r="D348" s="150" t="s">
        <v>1117</v>
      </c>
      <c r="E348" s="109" t="s">
        <v>1112</v>
      </c>
      <c r="F348" s="157" t="s">
        <v>1118</v>
      </c>
      <c r="G348" s="112">
        <v>328.46</v>
      </c>
      <c r="H348" s="112">
        <v>29.86</v>
      </c>
      <c r="I348" s="143" t="s">
        <v>125</v>
      </c>
      <c r="J348" s="112">
        <f t="shared" si="20"/>
        <v>298.59999999999997</v>
      </c>
      <c r="K348" s="151" t="s">
        <v>126</v>
      </c>
      <c r="L348" s="108">
        <v>2019</v>
      </c>
      <c r="M348" s="108">
        <v>2171</v>
      </c>
      <c r="N348" s="109" t="s">
        <v>969</v>
      </c>
      <c r="O348" s="111" t="s">
        <v>215</v>
      </c>
      <c r="P348" s="109" t="s">
        <v>216</v>
      </c>
      <c r="Q348" s="109" t="s">
        <v>216</v>
      </c>
      <c r="R348" s="108">
        <v>8</v>
      </c>
      <c r="S348" s="111" t="s">
        <v>146</v>
      </c>
      <c r="T348" s="108">
        <v>1090503</v>
      </c>
      <c r="U348" s="108">
        <v>3550</v>
      </c>
      <c r="V348" s="108">
        <v>1738</v>
      </c>
      <c r="W348" s="108">
        <v>99</v>
      </c>
      <c r="X348" s="113">
        <v>2019</v>
      </c>
      <c r="Y348" s="113">
        <v>125</v>
      </c>
      <c r="Z348" s="113">
        <v>0</v>
      </c>
      <c r="AA348" s="114" t="s">
        <v>975</v>
      </c>
      <c r="AB348" s="108">
        <v>536</v>
      </c>
      <c r="AC348" s="109" t="s">
        <v>975</v>
      </c>
      <c r="AD348" s="152" t="s">
        <v>1114</v>
      </c>
      <c r="AE348" s="152" t="s">
        <v>975</v>
      </c>
      <c r="AF348" s="153">
        <f t="shared" si="21"/>
        <v>-27</v>
      </c>
      <c r="AG348" s="154">
        <f t="shared" si="22"/>
        <v>298.59999999999997</v>
      </c>
      <c r="AH348" s="155">
        <f t="shared" si="23"/>
        <v>-8062.199999999999</v>
      </c>
      <c r="AI348" s="156"/>
    </row>
    <row r="349" spans="1:35" ht="48">
      <c r="A349" s="108">
        <v>2019</v>
      </c>
      <c r="B349" s="108">
        <v>307</v>
      </c>
      <c r="C349" s="109" t="s">
        <v>969</v>
      </c>
      <c r="D349" s="150" t="s">
        <v>1119</v>
      </c>
      <c r="E349" s="109" t="s">
        <v>1061</v>
      </c>
      <c r="F349" s="157" t="s">
        <v>1120</v>
      </c>
      <c r="G349" s="112">
        <v>23.79</v>
      </c>
      <c r="H349" s="112">
        <v>4.29</v>
      </c>
      <c r="I349" s="143" t="s">
        <v>125</v>
      </c>
      <c r="J349" s="112">
        <f t="shared" si="20"/>
        <v>19.5</v>
      </c>
      <c r="K349" s="151" t="s">
        <v>819</v>
      </c>
      <c r="L349" s="108">
        <v>2019</v>
      </c>
      <c r="M349" s="108">
        <v>2134</v>
      </c>
      <c r="N349" s="109" t="s">
        <v>972</v>
      </c>
      <c r="O349" s="111" t="s">
        <v>127</v>
      </c>
      <c r="P349" s="109" t="s">
        <v>128</v>
      </c>
      <c r="Q349" s="109" t="s">
        <v>128</v>
      </c>
      <c r="R349" s="108">
        <v>5</v>
      </c>
      <c r="S349" s="111" t="s">
        <v>167</v>
      </c>
      <c r="T349" s="108">
        <v>1040203</v>
      </c>
      <c r="U349" s="108">
        <v>1570</v>
      </c>
      <c r="V349" s="108">
        <v>1366</v>
      </c>
      <c r="W349" s="108">
        <v>2</v>
      </c>
      <c r="X349" s="113">
        <v>2019</v>
      </c>
      <c r="Y349" s="113">
        <v>186</v>
      </c>
      <c r="Z349" s="113">
        <v>0</v>
      </c>
      <c r="AA349" s="114" t="s">
        <v>975</v>
      </c>
      <c r="AB349" s="108">
        <v>560</v>
      </c>
      <c r="AC349" s="109" t="s">
        <v>975</v>
      </c>
      <c r="AD349" s="152" t="s">
        <v>1108</v>
      </c>
      <c r="AE349" s="152" t="s">
        <v>975</v>
      </c>
      <c r="AF349" s="153">
        <f t="shared" si="21"/>
        <v>-25</v>
      </c>
      <c r="AG349" s="154">
        <f t="shared" si="22"/>
        <v>19.5</v>
      </c>
      <c r="AH349" s="155">
        <f t="shared" si="23"/>
        <v>-487.5</v>
      </c>
      <c r="AI349" s="156"/>
    </row>
    <row r="350" spans="1:35" ht="48">
      <c r="A350" s="108">
        <v>2019</v>
      </c>
      <c r="B350" s="108">
        <v>308</v>
      </c>
      <c r="C350" s="109" t="s">
        <v>969</v>
      </c>
      <c r="D350" s="150" t="s">
        <v>1121</v>
      </c>
      <c r="E350" s="109" t="s">
        <v>1061</v>
      </c>
      <c r="F350" s="157" t="s">
        <v>1122</v>
      </c>
      <c r="G350" s="112">
        <v>52</v>
      </c>
      <c r="H350" s="112">
        <v>9.38</v>
      </c>
      <c r="I350" s="143" t="s">
        <v>125</v>
      </c>
      <c r="J350" s="112">
        <f t="shared" si="20"/>
        <v>42.62</v>
      </c>
      <c r="K350" s="151" t="s">
        <v>819</v>
      </c>
      <c r="L350" s="108">
        <v>2019</v>
      </c>
      <c r="M350" s="108">
        <v>2133</v>
      </c>
      <c r="N350" s="109" t="s">
        <v>972</v>
      </c>
      <c r="O350" s="111" t="s">
        <v>127</v>
      </c>
      <c r="P350" s="109" t="s">
        <v>128</v>
      </c>
      <c r="Q350" s="109" t="s">
        <v>128</v>
      </c>
      <c r="R350" s="108">
        <v>8</v>
      </c>
      <c r="S350" s="111" t="s">
        <v>146</v>
      </c>
      <c r="T350" s="108">
        <v>1010803</v>
      </c>
      <c r="U350" s="108">
        <v>800</v>
      </c>
      <c r="V350" s="108">
        <v>1043</v>
      </c>
      <c r="W350" s="108">
        <v>2</v>
      </c>
      <c r="X350" s="113">
        <v>2019</v>
      </c>
      <c r="Y350" s="113">
        <v>185</v>
      </c>
      <c r="Z350" s="113">
        <v>0</v>
      </c>
      <c r="AA350" s="114" t="s">
        <v>975</v>
      </c>
      <c r="AB350" s="108">
        <v>558</v>
      </c>
      <c r="AC350" s="109" t="s">
        <v>975</v>
      </c>
      <c r="AD350" s="152" t="s">
        <v>1108</v>
      </c>
      <c r="AE350" s="152" t="s">
        <v>975</v>
      </c>
      <c r="AF350" s="153">
        <f t="shared" si="21"/>
        <v>-25</v>
      </c>
      <c r="AG350" s="154">
        <f t="shared" si="22"/>
        <v>42.62</v>
      </c>
      <c r="AH350" s="155">
        <f t="shared" si="23"/>
        <v>-1065.5</v>
      </c>
      <c r="AI350" s="156"/>
    </row>
    <row r="351" spans="1:35" ht="48">
      <c r="A351" s="108">
        <v>2019</v>
      </c>
      <c r="B351" s="108">
        <v>309</v>
      </c>
      <c r="C351" s="109" t="s">
        <v>969</v>
      </c>
      <c r="D351" s="150" t="s">
        <v>1123</v>
      </c>
      <c r="E351" s="109" t="s">
        <v>1061</v>
      </c>
      <c r="F351" s="157" t="s">
        <v>1124</v>
      </c>
      <c r="G351" s="112">
        <v>124.75</v>
      </c>
      <c r="H351" s="112">
        <v>22.5</v>
      </c>
      <c r="I351" s="143" t="s">
        <v>125</v>
      </c>
      <c r="J351" s="112">
        <f t="shared" si="20"/>
        <v>102.25</v>
      </c>
      <c r="K351" s="151" t="s">
        <v>819</v>
      </c>
      <c r="L351" s="108">
        <v>2019</v>
      </c>
      <c r="M351" s="108">
        <v>2135</v>
      </c>
      <c r="N351" s="109" t="s">
        <v>972</v>
      </c>
      <c r="O351" s="111" t="s">
        <v>127</v>
      </c>
      <c r="P351" s="109" t="s">
        <v>128</v>
      </c>
      <c r="Q351" s="109" t="s">
        <v>128</v>
      </c>
      <c r="R351" s="108">
        <v>5</v>
      </c>
      <c r="S351" s="111" t="s">
        <v>167</v>
      </c>
      <c r="T351" s="108">
        <v>1040203</v>
      </c>
      <c r="U351" s="108">
        <v>1570</v>
      </c>
      <c r="V351" s="108">
        <v>1366</v>
      </c>
      <c r="W351" s="108">
        <v>2</v>
      </c>
      <c r="X351" s="113">
        <v>2019</v>
      </c>
      <c r="Y351" s="113">
        <v>186</v>
      </c>
      <c r="Z351" s="113">
        <v>0</v>
      </c>
      <c r="AA351" s="114" t="s">
        <v>975</v>
      </c>
      <c r="AB351" s="108">
        <v>560</v>
      </c>
      <c r="AC351" s="109" t="s">
        <v>975</v>
      </c>
      <c r="AD351" s="152" t="s">
        <v>1108</v>
      </c>
      <c r="AE351" s="152" t="s">
        <v>975</v>
      </c>
      <c r="AF351" s="153">
        <f t="shared" si="21"/>
        <v>-25</v>
      </c>
      <c r="AG351" s="154">
        <f t="shared" si="22"/>
        <v>102.25</v>
      </c>
      <c r="AH351" s="155">
        <f t="shared" si="23"/>
        <v>-2556.25</v>
      </c>
      <c r="AI351" s="156"/>
    </row>
    <row r="352" spans="1:35" ht="48">
      <c r="A352" s="108">
        <v>2019</v>
      </c>
      <c r="B352" s="108">
        <v>310</v>
      </c>
      <c r="C352" s="109" t="s">
        <v>969</v>
      </c>
      <c r="D352" s="150" t="s">
        <v>1125</v>
      </c>
      <c r="E352" s="109" t="s">
        <v>1061</v>
      </c>
      <c r="F352" s="157" t="s">
        <v>1126</v>
      </c>
      <c r="G352" s="112">
        <v>45.63</v>
      </c>
      <c r="H352" s="112">
        <v>8.23</v>
      </c>
      <c r="I352" s="143" t="s">
        <v>125</v>
      </c>
      <c r="J352" s="112">
        <f t="shared" si="20"/>
        <v>37.400000000000006</v>
      </c>
      <c r="K352" s="151" t="s">
        <v>819</v>
      </c>
      <c r="L352" s="108">
        <v>2019</v>
      </c>
      <c r="M352" s="108">
        <v>2131</v>
      </c>
      <c r="N352" s="109" t="s">
        <v>972</v>
      </c>
      <c r="O352" s="111" t="s">
        <v>127</v>
      </c>
      <c r="P352" s="109" t="s">
        <v>128</v>
      </c>
      <c r="Q352" s="109" t="s">
        <v>128</v>
      </c>
      <c r="R352" s="108">
        <v>5</v>
      </c>
      <c r="S352" s="111" t="s">
        <v>167</v>
      </c>
      <c r="T352" s="108">
        <v>1040103</v>
      </c>
      <c r="U352" s="108">
        <v>1460</v>
      </c>
      <c r="V352" s="108">
        <v>1346</v>
      </c>
      <c r="W352" s="108">
        <v>2</v>
      </c>
      <c r="X352" s="113">
        <v>2019</v>
      </c>
      <c r="Y352" s="113">
        <v>187</v>
      </c>
      <c r="Z352" s="113">
        <v>0</v>
      </c>
      <c r="AA352" s="114" t="s">
        <v>975</v>
      </c>
      <c r="AB352" s="108">
        <v>559</v>
      </c>
      <c r="AC352" s="109" t="s">
        <v>975</v>
      </c>
      <c r="AD352" s="152" t="s">
        <v>1108</v>
      </c>
      <c r="AE352" s="152" t="s">
        <v>975</v>
      </c>
      <c r="AF352" s="153">
        <f t="shared" si="21"/>
        <v>-25</v>
      </c>
      <c r="AG352" s="154">
        <f t="shared" si="22"/>
        <v>37.400000000000006</v>
      </c>
      <c r="AH352" s="155">
        <f t="shared" si="23"/>
        <v>-935.0000000000001</v>
      </c>
      <c r="AI352" s="156"/>
    </row>
    <row r="353" spans="1:35" ht="48">
      <c r="A353" s="108">
        <v>2019</v>
      </c>
      <c r="B353" s="108">
        <v>311</v>
      </c>
      <c r="C353" s="109" t="s">
        <v>969</v>
      </c>
      <c r="D353" s="150" t="s">
        <v>1127</v>
      </c>
      <c r="E353" s="109" t="s">
        <v>1061</v>
      </c>
      <c r="F353" s="157" t="s">
        <v>1128</v>
      </c>
      <c r="G353" s="112">
        <v>56.67</v>
      </c>
      <c r="H353" s="112">
        <v>10.22</v>
      </c>
      <c r="I353" s="143" t="s">
        <v>125</v>
      </c>
      <c r="J353" s="112">
        <f t="shared" si="20"/>
        <v>46.45</v>
      </c>
      <c r="K353" s="151" t="s">
        <v>819</v>
      </c>
      <c r="L353" s="108">
        <v>2019</v>
      </c>
      <c r="M353" s="108">
        <v>2132</v>
      </c>
      <c r="N353" s="109" t="s">
        <v>972</v>
      </c>
      <c r="O353" s="111" t="s">
        <v>127</v>
      </c>
      <c r="P353" s="109" t="s">
        <v>128</v>
      </c>
      <c r="Q353" s="109" t="s">
        <v>128</v>
      </c>
      <c r="R353" s="108">
        <v>8</v>
      </c>
      <c r="S353" s="111" t="s">
        <v>146</v>
      </c>
      <c r="T353" s="108">
        <v>1010803</v>
      </c>
      <c r="U353" s="108">
        <v>800</v>
      </c>
      <c r="V353" s="108">
        <v>1043</v>
      </c>
      <c r="W353" s="108">
        <v>2</v>
      </c>
      <c r="X353" s="113">
        <v>2019</v>
      </c>
      <c r="Y353" s="113">
        <v>185</v>
      </c>
      <c r="Z353" s="113">
        <v>0</v>
      </c>
      <c r="AA353" s="114" t="s">
        <v>975</v>
      </c>
      <c r="AB353" s="108">
        <v>558</v>
      </c>
      <c r="AC353" s="109" t="s">
        <v>975</v>
      </c>
      <c r="AD353" s="152" t="s">
        <v>1108</v>
      </c>
      <c r="AE353" s="152" t="s">
        <v>975</v>
      </c>
      <c r="AF353" s="153">
        <f t="shared" si="21"/>
        <v>-25</v>
      </c>
      <c r="AG353" s="154">
        <f t="shared" si="22"/>
        <v>46.45</v>
      </c>
      <c r="AH353" s="155">
        <f t="shared" si="23"/>
        <v>-1161.25</v>
      </c>
      <c r="AI353" s="156"/>
    </row>
    <row r="354" spans="1:35" ht="84">
      <c r="A354" s="108">
        <v>2019</v>
      </c>
      <c r="B354" s="108">
        <v>312</v>
      </c>
      <c r="C354" s="109" t="s">
        <v>1129</v>
      </c>
      <c r="D354" s="150" t="s">
        <v>1130</v>
      </c>
      <c r="E354" s="109" t="s">
        <v>1112</v>
      </c>
      <c r="F354" s="157" t="s">
        <v>1131</v>
      </c>
      <c r="G354" s="112">
        <v>23.31</v>
      </c>
      <c r="H354" s="112">
        <v>4.2</v>
      </c>
      <c r="I354" s="143" t="s">
        <v>125</v>
      </c>
      <c r="J354" s="112">
        <f t="shared" si="20"/>
        <v>19.11</v>
      </c>
      <c r="K354" s="151" t="s">
        <v>490</v>
      </c>
      <c r="L354" s="108">
        <v>2019</v>
      </c>
      <c r="M354" s="108">
        <v>2209</v>
      </c>
      <c r="N354" s="109" t="s">
        <v>1132</v>
      </c>
      <c r="O354" s="111" t="s">
        <v>156</v>
      </c>
      <c r="P354" s="109" t="s">
        <v>157</v>
      </c>
      <c r="Q354" s="109" t="s">
        <v>157</v>
      </c>
      <c r="R354" s="108">
        <v>8</v>
      </c>
      <c r="S354" s="111" t="s">
        <v>146</v>
      </c>
      <c r="T354" s="108">
        <v>1080203</v>
      </c>
      <c r="U354" s="108">
        <v>2890</v>
      </c>
      <c r="V354" s="108">
        <v>1937</v>
      </c>
      <c r="W354" s="108">
        <v>99</v>
      </c>
      <c r="X354" s="113">
        <v>2019</v>
      </c>
      <c r="Y354" s="113">
        <v>132</v>
      </c>
      <c r="Z354" s="113">
        <v>0</v>
      </c>
      <c r="AA354" s="114" t="s">
        <v>1129</v>
      </c>
      <c r="AB354" s="108">
        <v>583</v>
      </c>
      <c r="AC354" s="109" t="s">
        <v>1129</v>
      </c>
      <c r="AD354" s="152" t="s">
        <v>1133</v>
      </c>
      <c r="AE354" s="152" t="s">
        <v>1129</v>
      </c>
      <c r="AF354" s="153">
        <f t="shared" si="21"/>
        <v>-29</v>
      </c>
      <c r="AG354" s="154">
        <f t="shared" si="22"/>
        <v>19.11</v>
      </c>
      <c r="AH354" s="155">
        <f t="shared" si="23"/>
        <v>-554.1899999999999</v>
      </c>
      <c r="AI354" s="156"/>
    </row>
    <row r="355" spans="1:35" ht="84">
      <c r="A355" s="108">
        <v>2019</v>
      </c>
      <c r="B355" s="108">
        <v>313</v>
      </c>
      <c r="C355" s="109" t="s">
        <v>1129</v>
      </c>
      <c r="D355" s="150" t="s">
        <v>1134</v>
      </c>
      <c r="E355" s="109" t="s">
        <v>1112</v>
      </c>
      <c r="F355" s="157" t="s">
        <v>1135</v>
      </c>
      <c r="G355" s="112">
        <v>23.09</v>
      </c>
      <c r="H355" s="112">
        <v>4.16</v>
      </c>
      <c r="I355" s="143" t="s">
        <v>125</v>
      </c>
      <c r="J355" s="112">
        <f t="shared" si="20"/>
        <v>18.93</v>
      </c>
      <c r="K355" s="151" t="s">
        <v>490</v>
      </c>
      <c r="L355" s="108">
        <v>2019</v>
      </c>
      <c r="M355" s="108">
        <v>2211</v>
      </c>
      <c r="N355" s="109" t="s">
        <v>1132</v>
      </c>
      <c r="O355" s="111" t="s">
        <v>156</v>
      </c>
      <c r="P355" s="109" t="s">
        <v>157</v>
      </c>
      <c r="Q355" s="109" t="s">
        <v>157</v>
      </c>
      <c r="R355" s="108">
        <v>8</v>
      </c>
      <c r="S355" s="111" t="s">
        <v>146</v>
      </c>
      <c r="T355" s="108">
        <v>1080203</v>
      </c>
      <c r="U355" s="108">
        <v>2890</v>
      </c>
      <c r="V355" s="108">
        <v>1937</v>
      </c>
      <c r="W355" s="108">
        <v>99</v>
      </c>
      <c r="X355" s="113">
        <v>2019</v>
      </c>
      <c r="Y355" s="113">
        <v>132</v>
      </c>
      <c r="Z355" s="113">
        <v>0</v>
      </c>
      <c r="AA355" s="114" t="s">
        <v>1129</v>
      </c>
      <c r="AB355" s="108">
        <v>583</v>
      </c>
      <c r="AC355" s="109" t="s">
        <v>1129</v>
      </c>
      <c r="AD355" s="152" t="s">
        <v>1133</v>
      </c>
      <c r="AE355" s="152" t="s">
        <v>1129</v>
      </c>
      <c r="AF355" s="153">
        <f t="shared" si="21"/>
        <v>-29</v>
      </c>
      <c r="AG355" s="154">
        <f t="shared" si="22"/>
        <v>18.93</v>
      </c>
      <c r="AH355" s="155">
        <f t="shared" si="23"/>
        <v>-548.97</v>
      </c>
      <c r="AI355" s="156"/>
    </row>
    <row r="356" spans="1:35" ht="84">
      <c r="A356" s="108">
        <v>2019</v>
      </c>
      <c r="B356" s="108">
        <v>314</v>
      </c>
      <c r="C356" s="109" t="s">
        <v>1129</v>
      </c>
      <c r="D356" s="150" t="s">
        <v>1136</v>
      </c>
      <c r="E356" s="109" t="s">
        <v>1112</v>
      </c>
      <c r="F356" s="157" t="s">
        <v>1137</v>
      </c>
      <c r="G356" s="112">
        <v>17.28</v>
      </c>
      <c r="H356" s="112">
        <v>3.12</v>
      </c>
      <c r="I356" s="143" t="s">
        <v>125</v>
      </c>
      <c r="J356" s="112">
        <f t="shared" si="20"/>
        <v>14.16</v>
      </c>
      <c r="K356" s="151" t="s">
        <v>490</v>
      </c>
      <c r="L356" s="108">
        <v>2019</v>
      </c>
      <c r="M356" s="108">
        <v>2210</v>
      </c>
      <c r="N356" s="109" t="s">
        <v>1132</v>
      </c>
      <c r="O356" s="111" t="s">
        <v>156</v>
      </c>
      <c r="P356" s="109" t="s">
        <v>157</v>
      </c>
      <c r="Q356" s="109" t="s">
        <v>157</v>
      </c>
      <c r="R356" s="108">
        <v>8</v>
      </c>
      <c r="S356" s="111" t="s">
        <v>146</v>
      </c>
      <c r="T356" s="108">
        <v>1080203</v>
      </c>
      <c r="U356" s="108">
        <v>2890</v>
      </c>
      <c r="V356" s="108">
        <v>1937</v>
      </c>
      <c r="W356" s="108">
        <v>99</v>
      </c>
      <c r="X356" s="113">
        <v>2019</v>
      </c>
      <c r="Y356" s="113">
        <v>132</v>
      </c>
      <c r="Z356" s="113">
        <v>0</v>
      </c>
      <c r="AA356" s="114" t="s">
        <v>1129</v>
      </c>
      <c r="AB356" s="108">
        <v>583</v>
      </c>
      <c r="AC356" s="109" t="s">
        <v>1129</v>
      </c>
      <c r="AD356" s="152" t="s">
        <v>1133</v>
      </c>
      <c r="AE356" s="152" t="s">
        <v>1129</v>
      </c>
      <c r="AF356" s="153">
        <f t="shared" si="21"/>
        <v>-29</v>
      </c>
      <c r="AG356" s="154">
        <f t="shared" si="22"/>
        <v>14.16</v>
      </c>
      <c r="AH356" s="155">
        <f t="shared" si="23"/>
        <v>-410.64</v>
      </c>
      <c r="AI356" s="156"/>
    </row>
    <row r="357" spans="1:35" ht="84">
      <c r="A357" s="108">
        <v>2019</v>
      </c>
      <c r="B357" s="108">
        <v>315</v>
      </c>
      <c r="C357" s="109" t="s">
        <v>1129</v>
      </c>
      <c r="D357" s="150" t="s">
        <v>1138</v>
      </c>
      <c r="E357" s="109" t="s">
        <v>975</v>
      </c>
      <c r="F357" s="157" t="s">
        <v>1139</v>
      </c>
      <c r="G357" s="112">
        <v>25.57</v>
      </c>
      <c r="H357" s="112">
        <v>4.61</v>
      </c>
      <c r="I357" s="143" t="s">
        <v>125</v>
      </c>
      <c r="J357" s="112">
        <f t="shared" si="20"/>
        <v>20.96</v>
      </c>
      <c r="K357" s="151" t="s">
        <v>490</v>
      </c>
      <c r="L357" s="108">
        <v>2019</v>
      </c>
      <c r="M357" s="108">
        <v>2246</v>
      </c>
      <c r="N357" s="109" t="s">
        <v>1129</v>
      </c>
      <c r="O357" s="111" t="s">
        <v>156</v>
      </c>
      <c r="P357" s="109" t="s">
        <v>157</v>
      </c>
      <c r="Q357" s="109" t="s">
        <v>157</v>
      </c>
      <c r="R357" s="108">
        <v>8</v>
      </c>
      <c r="S357" s="111" t="s">
        <v>146</v>
      </c>
      <c r="T357" s="108">
        <v>1080203</v>
      </c>
      <c r="U357" s="108">
        <v>2890</v>
      </c>
      <c r="V357" s="108">
        <v>1937</v>
      </c>
      <c r="W357" s="108">
        <v>99</v>
      </c>
      <c r="X357" s="113">
        <v>2019</v>
      </c>
      <c r="Y357" s="113">
        <v>133</v>
      </c>
      <c r="Z357" s="113">
        <v>0</v>
      </c>
      <c r="AA357" s="114" t="s">
        <v>1129</v>
      </c>
      <c r="AB357" s="108">
        <v>584</v>
      </c>
      <c r="AC357" s="109" t="s">
        <v>1129</v>
      </c>
      <c r="AD357" s="152" t="s">
        <v>1140</v>
      </c>
      <c r="AE357" s="152" t="s">
        <v>1129</v>
      </c>
      <c r="AF357" s="153">
        <f t="shared" si="21"/>
        <v>-30</v>
      </c>
      <c r="AG357" s="154">
        <f t="shared" si="22"/>
        <v>20.96</v>
      </c>
      <c r="AH357" s="155">
        <f t="shared" si="23"/>
        <v>-628.8000000000001</v>
      </c>
      <c r="AI357" s="156"/>
    </row>
    <row r="358" spans="1:35" ht="72">
      <c r="A358" s="108">
        <v>2019</v>
      </c>
      <c r="B358" s="108">
        <v>316</v>
      </c>
      <c r="C358" s="109" t="s">
        <v>1129</v>
      </c>
      <c r="D358" s="150" t="s">
        <v>1141</v>
      </c>
      <c r="E358" s="109" t="s">
        <v>975</v>
      </c>
      <c r="F358" s="157" t="s">
        <v>1142</v>
      </c>
      <c r="G358" s="112">
        <v>427.9</v>
      </c>
      <c r="H358" s="112">
        <v>77.16</v>
      </c>
      <c r="I358" s="143" t="s">
        <v>125</v>
      </c>
      <c r="J358" s="112">
        <f t="shared" si="20"/>
        <v>350.74</v>
      </c>
      <c r="K358" s="151" t="s">
        <v>490</v>
      </c>
      <c r="L358" s="108">
        <v>2019</v>
      </c>
      <c r="M358" s="108">
        <v>2228</v>
      </c>
      <c r="N358" s="109" t="s">
        <v>1132</v>
      </c>
      <c r="O358" s="111" t="s">
        <v>156</v>
      </c>
      <c r="P358" s="109" t="s">
        <v>157</v>
      </c>
      <c r="Q358" s="109" t="s">
        <v>157</v>
      </c>
      <c r="R358" s="108">
        <v>1</v>
      </c>
      <c r="S358" s="111" t="s">
        <v>139</v>
      </c>
      <c r="T358" s="108">
        <v>1010803</v>
      </c>
      <c r="U358" s="108">
        <v>800</v>
      </c>
      <c r="V358" s="108">
        <v>1043</v>
      </c>
      <c r="W358" s="108">
        <v>6</v>
      </c>
      <c r="X358" s="113">
        <v>2019</v>
      </c>
      <c r="Y358" s="113">
        <v>126</v>
      </c>
      <c r="Z358" s="113">
        <v>0</v>
      </c>
      <c r="AA358" s="114" t="s">
        <v>1129</v>
      </c>
      <c r="AB358" s="108">
        <v>578</v>
      </c>
      <c r="AC358" s="109" t="s">
        <v>1129</v>
      </c>
      <c r="AD358" s="152" t="s">
        <v>1133</v>
      </c>
      <c r="AE358" s="152" t="s">
        <v>1129</v>
      </c>
      <c r="AF358" s="153">
        <f t="shared" si="21"/>
        <v>-29</v>
      </c>
      <c r="AG358" s="154">
        <f t="shared" si="22"/>
        <v>350.74</v>
      </c>
      <c r="AH358" s="155">
        <f t="shared" si="23"/>
        <v>-10171.460000000001</v>
      </c>
      <c r="AI358" s="156"/>
    </row>
    <row r="359" spans="1:35" ht="84">
      <c r="A359" s="108">
        <v>2019</v>
      </c>
      <c r="B359" s="108">
        <v>317</v>
      </c>
      <c r="C359" s="109" t="s">
        <v>1129</v>
      </c>
      <c r="D359" s="150" t="s">
        <v>1143</v>
      </c>
      <c r="E359" s="109" t="s">
        <v>975</v>
      </c>
      <c r="F359" s="157" t="s">
        <v>1144</v>
      </c>
      <c r="G359" s="112">
        <v>10.65</v>
      </c>
      <c r="H359" s="112">
        <v>1.92</v>
      </c>
      <c r="I359" s="143" t="s">
        <v>125</v>
      </c>
      <c r="J359" s="112">
        <f t="shared" si="20"/>
        <v>8.73</v>
      </c>
      <c r="K359" s="151" t="s">
        <v>490</v>
      </c>
      <c r="L359" s="108">
        <v>2019</v>
      </c>
      <c r="M359" s="108">
        <v>2252</v>
      </c>
      <c r="N359" s="109" t="s">
        <v>1129</v>
      </c>
      <c r="O359" s="111" t="s">
        <v>156</v>
      </c>
      <c r="P359" s="109" t="s">
        <v>157</v>
      </c>
      <c r="Q359" s="109" t="s">
        <v>157</v>
      </c>
      <c r="R359" s="108">
        <v>8</v>
      </c>
      <c r="S359" s="111" t="s">
        <v>146</v>
      </c>
      <c r="T359" s="108">
        <v>1080203</v>
      </c>
      <c r="U359" s="108">
        <v>2890</v>
      </c>
      <c r="V359" s="108">
        <v>1937</v>
      </c>
      <c r="W359" s="108">
        <v>99</v>
      </c>
      <c r="X359" s="113">
        <v>2019</v>
      </c>
      <c r="Y359" s="113">
        <v>133</v>
      </c>
      <c r="Z359" s="113">
        <v>0</v>
      </c>
      <c r="AA359" s="114" t="s">
        <v>1129</v>
      </c>
      <c r="AB359" s="108">
        <v>584</v>
      </c>
      <c r="AC359" s="109" t="s">
        <v>1129</v>
      </c>
      <c r="AD359" s="152" t="s">
        <v>1140</v>
      </c>
      <c r="AE359" s="152" t="s">
        <v>1129</v>
      </c>
      <c r="AF359" s="153">
        <f t="shared" si="21"/>
        <v>-30</v>
      </c>
      <c r="AG359" s="154">
        <f t="shared" si="22"/>
        <v>8.73</v>
      </c>
      <c r="AH359" s="155">
        <f t="shared" si="23"/>
        <v>-261.90000000000003</v>
      </c>
      <c r="AI359" s="156"/>
    </row>
    <row r="360" spans="1:35" ht="84">
      <c r="A360" s="108">
        <v>2019</v>
      </c>
      <c r="B360" s="108">
        <v>318</v>
      </c>
      <c r="C360" s="109" t="s">
        <v>1129</v>
      </c>
      <c r="D360" s="150" t="s">
        <v>1145</v>
      </c>
      <c r="E360" s="109" t="s">
        <v>975</v>
      </c>
      <c r="F360" s="157" t="s">
        <v>1146</v>
      </c>
      <c r="G360" s="112">
        <v>19.97</v>
      </c>
      <c r="H360" s="112">
        <v>3.6</v>
      </c>
      <c r="I360" s="143" t="s">
        <v>125</v>
      </c>
      <c r="J360" s="112">
        <f t="shared" si="20"/>
        <v>16.369999999999997</v>
      </c>
      <c r="K360" s="151" t="s">
        <v>490</v>
      </c>
      <c r="L360" s="108">
        <v>2019</v>
      </c>
      <c r="M360" s="108">
        <v>2230</v>
      </c>
      <c r="N360" s="109" t="s">
        <v>1132</v>
      </c>
      <c r="O360" s="111" t="s">
        <v>156</v>
      </c>
      <c r="P360" s="109" t="s">
        <v>157</v>
      </c>
      <c r="Q360" s="109" t="s">
        <v>157</v>
      </c>
      <c r="R360" s="108">
        <v>8</v>
      </c>
      <c r="S360" s="111" t="s">
        <v>146</v>
      </c>
      <c r="T360" s="108">
        <v>1080203</v>
      </c>
      <c r="U360" s="108">
        <v>2890</v>
      </c>
      <c r="V360" s="108">
        <v>1937</v>
      </c>
      <c r="W360" s="108">
        <v>99</v>
      </c>
      <c r="X360" s="113">
        <v>2019</v>
      </c>
      <c r="Y360" s="113">
        <v>133</v>
      </c>
      <c r="Z360" s="113">
        <v>0</v>
      </c>
      <c r="AA360" s="114" t="s">
        <v>1129</v>
      </c>
      <c r="AB360" s="108">
        <v>584</v>
      </c>
      <c r="AC360" s="109" t="s">
        <v>1129</v>
      </c>
      <c r="AD360" s="152" t="s">
        <v>1133</v>
      </c>
      <c r="AE360" s="152" t="s">
        <v>1129</v>
      </c>
      <c r="AF360" s="153">
        <f t="shared" si="21"/>
        <v>-29</v>
      </c>
      <c r="AG360" s="154">
        <f t="shared" si="22"/>
        <v>16.369999999999997</v>
      </c>
      <c r="AH360" s="155">
        <f t="shared" si="23"/>
        <v>-474.7299999999999</v>
      </c>
      <c r="AI360" s="156"/>
    </row>
    <row r="361" spans="1:35" ht="72">
      <c r="A361" s="108">
        <v>2019</v>
      </c>
      <c r="B361" s="108">
        <v>319</v>
      </c>
      <c r="C361" s="109" t="s">
        <v>1129</v>
      </c>
      <c r="D361" s="150" t="s">
        <v>1147</v>
      </c>
      <c r="E361" s="109" t="s">
        <v>975</v>
      </c>
      <c r="F361" s="157" t="s">
        <v>1148</v>
      </c>
      <c r="G361" s="112">
        <v>54.88</v>
      </c>
      <c r="H361" s="112">
        <v>9.9</v>
      </c>
      <c r="I361" s="143" t="s">
        <v>125</v>
      </c>
      <c r="J361" s="112">
        <f t="shared" si="20"/>
        <v>44.980000000000004</v>
      </c>
      <c r="K361" s="151" t="s">
        <v>490</v>
      </c>
      <c r="L361" s="108">
        <v>2019</v>
      </c>
      <c r="M361" s="108">
        <v>2247</v>
      </c>
      <c r="N361" s="109" t="s">
        <v>1129</v>
      </c>
      <c r="O361" s="111" t="s">
        <v>156</v>
      </c>
      <c r="P361" s="109" t="s">
        <v>157</v>
      </c>
      <c r="Q361" s="109" t="s">
        <v>157</v>
      </c>
      <c r="R361" s="108">
        <v>9</v>
      </c>
      <c r="S361" s="111" t="s">
        <v>175</v>
      </c>
      <c r="T361" s="108">
        <v>1050103</v>
      </c>
      <c r="U361" s="108">
        <v>2010</v>
      </c>
      <c r="V361" s="108">
        <v>1476</v>
      </c>
      <c r="W361" s="108">
        <v>3</v>
      </c>
      <c r="X361" s="113">
        <v>2019</v>
      </c>
      <c r="Y361" s="113">
        <v>131</v>
      </c>
      <c r="Z361" s="113">
        <v>0</v>
      </c>
      <c r="AA361" s="114" t="s">
        <v>1129</v>
      </c>
      <c r="AB361" s="108">
        <v>581</v>
      </c>
      <c r="AC361" s="109" t="s">
        <v>1129</v>
      </c>
      <c r="AD361" s="152" t="s">
        <v>1140</v>
      </c>
      <c r="AE361" s="152" t="s">
        <v>1129</v>
      </c>
      <c r="AF361" s="153">
        <f t="shared" si="21"/>
        <v>-30</v>
      </c>
      <c r="AG361" s="154">
        <f t="shared" si="22"/>
        <v>44.980000000000004</v>
      </c>
      <c r="AH361" s="155">
        <f t="shared" si="23"/>
        <v>-1349.4</v>
      </c>
      <c r="AI361" s="156"/>
    </row>
    <row r="362" spans="1:35" ht="84">
      <c r="A362" s="108">
        <v>2019</v>
      </c>
      <c r="B362" s="108">
        <v>320</v>
      </c>
      <c r="C362" s="109" t="s">
        <v>1129</v>
      </c>
      <c r="D362" s="150" t="s">
        <v>1149</v>
      </c>
      <c r="E362" s="109" t="s">
        <v>975</v>
      </c>
      <c r="F362" s="157" t="s">
        <v>1150</v>
      </c>
      <c r="G362" s="112">
        <v>35.7</v>
      </c>
      <c r="H362" s="112">
        <v>6.44</v>
      </c>
      <c r="I362" s="143" t="s">
        <v>125</v>
      </c>
      <c r="J362" s="112">
        <f t="shared" si="20"/>
        <v>29.26</v>
      </c>
      <c r="K362" s="151" t="s">
        <v>490</v>
      </c>
      <c r="L362" s="108">
        <v>2019</v>
      </c>
      <c r="M362" s="108">
        <v>2248</v>
      </c>
      <c r="N362" s="109" t="s">
        <v>1129</v>
      </c>
      <c r="O362" s="111" t="s">
        <v>156</v>
      </c>
      <c r="P362" s="109" t="s">
        <v>157</v>
      </c>
      <c r="Q362" s="109" t="s">
        <v>157</v>
      </c>
      <c r="R362" s="108">
        <v>8</v>
      </c>
      <c r="S362" s="111" t="s">
        <v>146</v>
      </c>
      <c r="T362" s="108">
        <v>1080203</v>
      </c>
      <c r="U362" s="108">
        <v>2890</v>
      </c>
      <c r="V362" s="108">
        <v>1937</v>
      </c>
      <c r="W362" s="108">
        <v>99</v>
      </c>
      <c r="X362" s="113">
        <v>2019</v>
      </c>
      <c r="Y362" s="113">
        <v>133</v>
      </c>
      <c r="Z362" s="113">
        <v>0</v>
      </c>
      <c r="AA362" s="114" t="s">
        <v>1129</v>
      </c>
      <c r="AB362" s="108">
        <v>584</v>
      </c>
      <c r="AC362" s="109" t="s">
        <v>1129</v>
      </c>
      <c r="AD362" s="152" t="s">
        <v>1140</v>
      </c>
      <c r="AE362" s="152" t="s">
        <v>1129</v>
      </c>
      <c r="AF362" s="153">
        <f t="shared" si="21"/>
        <v>-30</v>
      </c>
      <c r="AG362" s="154">
        <f t="shared" si="22"/>
        <v>29.26</v>
      </c>
      <c r="AH362" s="155">
        <f t="shared" si="23"/>
        <v>-877.8000000000001</v>
      </c>
      <c r="AI362" s="156"/>
    </row>
    <row r="363" spans="1:35" ht="72">
      <c r="A363" s="108">
        <v>2019</v>
      </c>
      <c r="B363" s="108">
        <v>321</v>
      </c>
      <c r="C363" s="109" t="s">
        <v>1129</v>
      </c>
      <c r="D363" s="150" t="s">
        <v>1151</v>
      </c>
      <c r="E363" s="109" t="s">
        <v>975</v>
      </c>
      <c r="F363" s="157" t="s">
        <v>1152</v>
      </c>
      <c r="G363" s="112">
        <v>206.8</v>
      </c>
      <c r="H363" s="112">
        <v>18.8</v>
      </c>
      <c r="I363" s="143" t="s">
        <v>125</v>
      </c>
      <c r="J363" s="112">
        <f t="shared" si="20"/>
        <v>188</v>
      </c>
      <c r="K363" s="151" t="s">
        <v>490</v>
      </c>
      <c r="L363" s="108">
        <v>2019</v>
      </c>
      <c r="M363" s="108">
        <v>2251</v>
      </c>
      <c r="N363" s="109" t="s">
        <v>1129</v>
      </c>
      <c r="O363" s="111" t="s">
        <v>156</v>
      </c>
      <c r="P363" s="109" t="s">
        <v>157</v>
      </c>
      <c r="Q363" s="109" t="s">
        <v>157</v>
      </c>
      <c r="R363" s="108">
        <v>5</v>
      </c>
      <c r="S363" s="111" t="s">
        <v>167</v>
      </c>
      <c r="T363" s="108">
        <v>1040203</v>
      </c>
      <c r="U363" s="108">
        <v>1570</v>
      </c>
      <c r="V363" s="108">
        <v>1366</v>
      </c>
      <c r="W363" s="108">
        <v>2</v>
      </c>
      <c r="X363" s="113">
        <v>2019</v>
      </c>
      <c r="Y363" s="113">
        <v>128</v>
      </c>
      <c r="Z363" s="113">
        <v>0</v>
      </c>
      <c r="AA363" s="114" t="s">
        <v>1129</v>
      </c>
      <c r="AB363" s="108">
        <v>580</v>
      </c>
      <c r="AC363" s="109" t="s">
        <v>1129</v>
      </c>
      <c r="AD363" s="152" t="s">
        <v>1140</v>
      </c>
      <c r="AE363" s="152" t="s">
        <v>1129</v>
      </c>
      <c r="AF363" s="153">
        <f t="shared" si="21"/>
        <v>-30</v>
      </c>
      <c r="AG363" s="154">
        <f t="shared" si="22"/>
        <v>188</v>
      </c>
      <c r="AH363" s="155">
        <f t="shared" si="23"/>
        <v>-5640</v>
      </c>
      <c r="AI363" s="156"/>
    </row>
    <row r="364" spans="1:35" ht="84">
      <c r="A364" s="108">
        <v>2019</v>
      </c>
      <c r="B364" s="108">
        <v>322</v>
      </c>
      <c r="C364" s="109" t="s">
        <v>1129</v>
      </c>
      <c r="D364" s="150" t="s">
        <v>1153</v>
      </c>
      <c r="E364" s="109" t="s">
        <v>975</v>
      </c>
      <c r="F364" s="157" t="s">
        <v>1154</v>
      </c>
      <c r="G364" s="112">
        <v>74.64</v>
      </c>
      <c r="H364" s="112">
        <v>13.46</v>
      </c>
      <c r="I364" s="143" t="s">
        <v>125</v>
      </c>
      <c r="J364" s="112">
        <f t="shared" si="20"/>
        <v>61.18</v>
      </c>
      <c r="K364" s="151" t="s">
        <v>490</v>
      </c>
      <c r="L364" s="108">
        <v>2019</v>
      </c>
      <c r="M364" s="108">
        <v>2243</v>
      </c>
      <c r="N364" s="109" t="s">
        <v>1129</v>
      </c>
      <c r="O364" s="111" t="s">
        <v>156</v>
      </c>
      <c r="P364" s="109" t="s">
        <v>157</v>
      </c>
      <c r="Q364" s="109" t="s">
        <v>157</v>
      </c>
      <c r="R364" s="108">
        <v>8</v>
      </c>
      <c r="S364" s="111" t="s">
        <v>146</v>
      </c>
      <c r="T364" s="108">
        <v>1080203</v>
      </c>
      <c r="U364" s="108">
        <v>2890</v>
      </c>
      <c r="V364" s="108">
        <v>1937</v>
      </c>
      <c r="W364" s="108">
        <v>99</v>
      </c>
      <c r="X364" s="113">
        <v>2019</v>
      </c>
      <c r="Y364" s="113">
        <v>133</v>
      </c>
      <c r="Z364" s="113">
        <v>0</v>
      </c>
      <c r="AA364" s="114" t="s">
        <v>1129</v>
      </c>
      <c r="AB364" s="108">
        <v>584</v>
      </c>
      <c r="AC364" s="109" t="s">
        <v>1129</v>
      </c>
      <c r="AD364" s="152" t="s">
        <v>1140</v>
      </c>
      <c r="AE364" s="152" t="s">
        <v>1129</v>
      </c>
      <c r="AF364" s="153">
        <f t="shared" si="21"/>
        <v>-30</v>
      </c>
      <c r="AG364" s="154">
        <f t="shared" si="22"/>
        <v>61.18</v>
      </c>
      <c r="AH364" s="155">
        <f t="shared" si="23"/>
        <v>-1835.4</v>
      </c>
      <c r="AI364" s="156"/>
    </row>
    <row r="365" spans="1:35" ht="96">
      <c r="A365" s="108">
        <v>2019</v>
      </c>
      <c r="B365" s="108">
        <v>323</v>
      </c>
      <c r="C365" s="109" t="s">
        <v>1129</v>
      </c>
      <c r="D365" s="150" t="s">
        <v>1155</v>
      </c>
      <c r="E365" s="109" t="s">
        <v>975</v>
      </c>
      <c r="F365" s="157" t="s">
        <v>1156</v>
      </c>
      <c r="G365" s="112">
        <v>2471.84</v>
      </c>
      <c r="H365" s="112">
        <v>445.74</v>
      </c>
      <c r="I365" s="143" t="s">
        <v>125</v>
      </c>
      <c r="J365" s="112">
        <f t="shared" si="20"/>
        <v>2026.1000000000001</v>
      </c>
      <c r="K365" s="151" t="s">
        <v>490</v>
      </c>
      <c r="L365" s="108">
        <v>2019</v>
      </c>
      <c r="M365" s="108">
        <v>2250</v>
      </c>
      <c r="N365" s="109" t="s">
        <v>1129</v>
      </c>
      <c r="O365" s="111" t="s">
        <v>156</v>
      </c>
      <c r="P365" s="109" t="s">
        <v>157</v>
      </c>
      <c r="Q365" s="109" t="s">
        <v>157</v>
      </c>
      <c r="R365" s="108">
        <v>8</v>
      </c>
      <c r="S365" s="111" t="s">
        <v>146</v>
      </c>
      <c r="T365" s="108">
        <v>1080203</v>
      </c>
      <c r="U365" s="108">
        <v>2890</v>
      </c>
      <c r="V365" s="108">
        <v>1937</v>
      </c>
      <c r="W365" s="108">
        <v>99</v>
      </c>
      <c r="X365" s="113">
        <v>2019</v>
      </c>
      <c r="Y365" s="113">
        <v>133</v>
      </c>
      <c r="Z365" s="113">
        <v>0</v>
      </c>
      <c r="AA365" s="114" t="s">
        <v>1129</v>
      </c>
      <c r="AB365" s="108">
        <v>584</v>
      </c>
      <c r="AC365" s="109" t="s">
        <v>1129</v>
      </c>
      <c r="AD365" s="152" t="s">
        <v>1140</v>
      </c>
      <c r="AE365" s="152" t="s">
        <v>1129</v>
      </c>
      <c r="AF365" s="153">
        <f t="shared" si="21"/>
        <v>-30</v>
      </c>
      <c r="AG365" s="154">
        <f t="shared" si="22"/>
        <v>2026.1000000000001</v>
      </c>
      <c r="AH365" s="155">
        <f t="shared" si="23"/>
        <v>-60783.00000000001</v>
      </c>
      <c r="AI365" s="156"/>
    </row>
    <row r="366" spans="1:35" ht="84">
      <c r="A366" s="108">
        <v>2019</v>
      </c>
      <c r="B366" s="108">
        <v>324</v>
      </c>
      <c r="C366" s="109" t="s">
        <v>1129</v>
      </c>
      <c r="D366" s="150" t="s">
        <v>1157</v>
      </c>
      <c r="E366" s="109" t="s">
        <v>975</v>
      </c>
      <c r="F366" s="157" t="s">
        <v>1158</v>
      </c>
      <c r="G366" s="112">
        <v>194.21</v>
      </c>
      <c r="H366" s="112">
        <v>17.66</v>
      </c>
      <c r="I366" s="143" t="s">
        <v>125</v>
      </c>
      <c r="J366" s="112">
        <f t="shared" si="20"/>
        <v>176.55</v>
      </c>
      <c r="K366" s="151" t="s">
        <v>490</v>
      </c>
      <c r="L366" s="108">
        <v>2019</v>
      </c>
      <c r="M366" s="108">
        <v>2244</v>
      </c>
      <c r="N366" s="109" t="s">
        <v>1129</v>
      </c>
      <c r="O366" s="111" t="s">
        <v>156</v>
      </c>
      <c r="P366" s="109" t="s">
        <v>157</v>
      </c>
      <c r="Q366" s="109" t="s">
        <v>157</v>
      </c>
      <c r="R366" s="108">
        <v>5</v>
      </c>
      <c r="S366" s="111" t="s">
        <v>167</v>
      </c>
      <c r="T366" s="108">
        <v>1040103</v>
      </c>
      <c r="U366" s="108">
        <v>1460</v>
      </c>
      <c r="V366" s="108">
        <v>1346</v>
      </c>
      <c r="W366" s="108">
        <v>2</v>
      </c>
      <c r="X366" s="113">
        <v>2019</v>
      </c>
      <c r="Y366" s="113">
        <v>127</v>
      </c>
      <c r="Z366" s="113">
        <v>0</v>
      </c>
      <c r="AA366" s="114" t="s">
        <v>1129</v>
      </c>
      <c r="AB366" s="108">
        <v>579</v>
      </c>
      <c r="AC366" s="109" t="s">
        <v>1129</v>
      </c>
      <c r="AD366" s="152" t="s">
        <v>1140</v>
      </c>
      <c r="AE366" s="152" t="s">
        <v>1129</v>
      </c>
      <c r="AF366" s="153">
        <f t="shared" si="21"/>
        <v>-30</v>
      </c>
      <c r="AG366" s="154">
        <f t="shared" si="22"/>
        <v>176.55</v>
      </c>
      <c r="AH366" s="155">
        <f t="shared" si="23"/>
        <v>-5296.5</v>
      </c>
      <c r="AI366" s="156"/>
    </row>
    <row r="367" spans="1:35" ht="84">
      <c r="A367" s="108">
        <v>2019</v>
      </c>
      <c r="B367" s="108">
        <v>325</v>
      </c>
      <c r="C367" s="109" t="s">
        <v>1129</v>
      </c>
      <c r="D367" s="150" t="s">
        <v>1159</v>
      </c>
      <c r="E367" s="109" t="s">
        <v>975</v>
      </c>
      <c r="F367" s="157" t="s">
        <v>1160</v>
      </c>
      <c r="G367" s="112">
        <v>23.31</v>
      </c>
      <c r="H367" s="112">
        <v>4.2</v>
      </c>
      <c r="I367" s="143" t="s">
        <v>125</v>
      </c>
      <c r="J367" s="112">
        <f t="shared" si="20"/>
        <v>19.11</v>
      </c>
      <c r="K367" s="151" t="s">
        <v>490</v>
      </c>
      <c r="L367" s="108">
        <v>2019</v>
      </c>
      <c r="M367" s="108">
        <v>2245</v>
      </c>
      <c r="N367" s="109" t="s">
        <v>1129</v>
      </c>
      <c r="O367" s="111" t="s">
        <v>156</v>
      </c>
      <c r="P367" s="109" t="s">
        <v>157</v>
      </c>
      <c r="Q367" s="109" t="s">
        <v>157</v>
      </c>
      <c r="R367" s="108">
        <v>8</v>
      </c>
      <c r="S367" s="111" t="s">
        <v>146</v>
      </c>
      <c r="T367" s="108">
        <v>1080203</v>
      </c>
      <c r="U367" s="108">
        <v>2890</v>
      </c>
      <c r="V367" s="108">
        <v>1937</v>
      </c>
      <c r="W367" s="108">
        <v>99</v>
      </c>
      <c r="X367" s="113">
        <v>2019</v>
      </c>
      <c r="Y367" s="113">
        <v>132</v>
      </c>
      <c r="Z367" s="113">
        <v>0</v>
      </c>
      <c r="AA367" s="114" t="s">
        <v>1129</v>
      </c>
      <c r="AB367" s="108">
        <v>583</v>
      </c>
      <c r="AC367" s="109" t="s">
        <v>1129</v>
      </c>
      <c r="AD367" s="152" t="s">
        <v>1140</v>
      </c>
      <c r="AE367" s="152" t="s">
        <v>1129</v>
      </c>
      <c r="AF367" s="153">
        <f t="shared" si="21"/>
        <v>-30</v>
      </c>
      <c r="AG367" s="154">
        <f t="shared" si="22"/>
        <v>19.11</v>
      </c>
      <c r="AH367" s="155">
        <f t="shared" si="23"/>
        <v>-573.3</v>
      </c>
      <c r="AI367" s="156"/>
    </row>
    <row r="368" spans="1:35" ht="84">
      <c r="A368" s="108">
        <v>2019</v>
      </c>
      <c r="B368" s="108">
        <v>326</v>
      </c>
      <c r="C368" s="109" t="s">
        <v>1129</v>
      </c>
      <c r="D368" s="150" t="s">
        <v>1161</v>
      </c>
      <c r="E368" s="109" t="s">
        <v>975</v>
      </c>
      <c r="F368" s="157" t="s">
        <v>1162</v>
      </c>
      <c r="G368" s="112">
        <v>97.36</v>
      </c>
      <c r="H368" s="112">
        <v>17.56</v>
      </c>
      <c r="I368" s="143" t="s">
        <v>125</v>
      </c>
      <c r="J368" s="112">
        <f t="shared" si="20"/>
        <v>79.8</v>
      </c>
      <c r="K368" s="151" t="s">
        <v>490</v>
      </c>
      <c r="L368" s="108">
        <v>2019</v>
      </c>
      <c r="M368" s="108">
        <v>2242</v>
      </c>
      <c r="N368" s="109" t="s">
        <v>1129</v>
      </c>
      <c r="O368" s="111" t="s">
        <v>156</v>
      </c>
      <c r="P368" s="109" t="s">
        <v>157</v>
      </c>
      <c r="Q368" s="109" t="s">
        <v>157</v>
      </c>
      <c r="R368" s="108">
        <v>8</v>
      </c>
      <c r="S368" s="111" t="s">
        <v>146</v>
      </c>
      <c r="T368" s="108">
        <v>1080203</v>
      </c>
      <c r="U368" s="108">
        <v>2890</v>
      </c>
      <c r="V368" s="108">
        <v>1937</v>
      </c>
      <c r="W368" s="108">
        <v>99</v>
      </c>
      <c r="X368" s="113">
        <v>2019</v>
      </c>
      <c r="Y368" s="113">
        <v>133</v>
      </c>
      <c r="Z368" s="113">
        <v>0</v>
      </c>
      <c r="AA368" s="114" t="s">
        <v>1129</v>
      </c>
      <c r="AB368" s="108">
        <v>584</v>
      </c>
      <c r="AC368" s="109" t="s">
        <v>1129</v>
      </c>
      <c r="AD368" s="152" t="s">
        <v>1140</v>
      </c>
      <c r="AE368" s="152" t="s">
        <v>1129</v>
      </c>
      <c r="AF368" s="153">
        <f t="shared" si="21"/>
        <v>-30</v>
      </c>
      <c r="AG368" s="154">
        <f t="shared" si="22"/>
        <v>79.8</v>
      </c>
      <c r="AH368" s="155">
        <f t="shared" si="23"/>
        <v>-2394</v>
      </c>
      <c r="AI368" s="156"/>
    </row>
    <row r="369" spans="1:35" ht="72">
      <c r="A369" s="108">
        <v>2019</v>
      </c>
      <c r="B369" s="108">
        <v>327</v>
      </c>
      <c r="C369" s="109" t="s">
        <v>1129</v>
      </c>
      <c r="D369" s="150" t="s">
        <v>1163</v>
      </c>
      <c r="E369" s="109" t="s">
        <v>975</v>
      </c>
      <c r="F369" s="157" t="s">
        <v>1164</v>
      </c>
      <c r="G369" s="112">
        <v>54.67</v>
      </c>
      <c r="H369" s="112">
        <v>9.86</v>
      </c>
      <c r="I369" s="143" t="s">
        <v>125</v>
      </c>
      <c r="J369" s="112">
        <f t="shared" si="20"/>
        <v>44.81</v>
      </c>
      <c r="K369" s="151" t="s">
        <v>490</v>
      </c>
      <c r="L369" s="108">
        <v>2019</v>
      </c>
      <c r="M369" s="108">
        <v>2249</v>
      </c>
      <c r="N369" s="109" t="s">
        <v>1129</v>
      </c>
      <c r="O369" s="111" t="s">
        <v>156</v>
      </c>
      <c r="P369" s="109" t="s">
        <v>157</v>
      </c>
      <c r="Q369" s="109" t="s">
        <v>157</v>
      </c>
      <c r="R369" s="108">
        <v>8</v>
      </c>
      <c r="S369" s="111" t="s">
        <v>146</v>
      </c>
      <c r="T369" s="108">
        <v>1100503</v>
      </c>
      <c r="U369" s="108">
        <v>4210</v>
      </c>
      <c r="V369" s="108">
        <v>1656</v>
      </c>
      <c r="W369" s="108">
        <v>99</v>
      </c>
      <c r="X369" s="113">
        <v>2019</v>
      </c>
      <c r="Y369" s="113">
        <v>130</v>
      </c>
      <c r="Z369" s="113">
        <v>0</v>
      </c>
      <c r="AA369" s="114" t="s">
        <v>1129</v>
      </c>
      <c r="AB369" s="108">
        <v>585</v>
      </c>
      <c r="AC369" s="109" t="s">
        <v>1129</v>
      </c>
      <c r="AD369" s="152" t="s">
        <v>1140</v>
      </c>
      <c r="AE369" s="152" t="s">
        <v>1129</v>
      </c>
      <c r="AF369" s="153">
        <f t="shared" si="21"/>
        <v>-30</v>
      </c>
      <c r="AG369" s="154">
        <f t="shared" si="22"/>
        <v>44.81</v>
      </c>
      <c r="AH369" s="155">
        <f t="shared" si="23"/>
        <v>-1344.3000000000002</v>
      </c>
      <c r="AI369" s="156"/>
    </row>
    <row r="370" spans="1:35" ht="120">
      <c r="A370" s="108">
        <v>2019</v>
      </c>
      <c r="B370" s="108">
        <v>328</v>
      </c>
      <c r="C370" s="109" t="s">
        <v>1129</v>
      </c>
      <c r="D370" s="150" t="s">
        <v>1165</v>
      </c>
      <c r="E370" s="109" t="s">
        <v>969</v>
      </c>
      <c r="F370" s="157" t="s">
        <v>1166</v>
      </c>
      <c r="G370" s="112">
        <v>306.29</v>
      </c>
      <c r="H370" s="112">
        <v>55.29</v>
      </c>
      <c r="I370" s="143" t="s">
        <v>125</v>
      </c>
      <c r="J370" s="112">
        <f t="shared" si="20"/>
        <v>251.00000000000003</v>
      </c>
      <c r="K370" s="151" t="s">
        <v>557</v>
      </c>
      <c r="L370" s="108">
        <v>2019</v>
      </c>
      <c r="M370" s="108">
        <v>2214</v>
      </c>
      <c r="N370" s="109" t="s">
        <v>1132</v>
      </c>
      <c r="O370" s="111" t="s">
        <v>165</v>
      </c>
      <c r="P370" s="109" t="s">
        <v>166</v>
      </c>
      <c r="Q370" s="109" t="s">
        <v>166</v>
      </c>
      <c r="R370" s="108">
        <v>5</v>
      </c>
      <c r="S370" s="111" t="s">
        <v>167</v>
      </c>
      <c r="T370" s="108">
        <v>1040103</v>
      </c>
      <c r="U370" s="108">
        <v>1460</v>
      </c>
      <c r="V370" s="108">
        <v>1346</v>
      </c>
      <c r="W370" s="108">
        <v>2</v>
      </c>
      <c r="X370" s="113">
        <v>2019</v>
      </c>
      <c r="Y370" s="113">
        <v>122</v>
      </c>
      <c r="Z370" s="113">
        <v>0</v>
      </c>
      <c r="AA370" s="114" t="s">
        <v>1129</v>
      </c>
      <c r="AB370" s="108">
        <v>576</v>
      </c>
      <c r="AC370" s="109" t="s">
        <v>1129</v>
      </c>
      <c r="AD370" s="152" t="s">
        <v>1133</v>
      </c>
      <c r="AE370" s="152" t="s">
        <v>1129</v>
      </c>
      <c r="AF370" s="153">
        <f t="shared" si="21"/>
        <v>-29</v>
      </c>
      <c r="AG370" s="154">
        <f t="shared" si="22"/>
        <v>251.00000000000003</v>
      </c>
      <c r="AH370" s="155">
        <f t="shared" si="23"/>
        <v>-7279.000000000001</v>
      </c>
      <c r="AI370" s="156"/>
    </row>
    <row r="371" spans="1:35" ht="120">
      <c r="A371" s="108">
        <v>2019</v>
      </c>
      <c r="B371" s="108">
        <v>329</v>
      </c>
      <c r="C371" s="109" t="s">
        <v>1129</v>
      </c>
      <c r="D371" s="150" t="s">
        <v>1167</v>
      </c>
      <c r="E371" s="109" t="s">
        <v>969</v>
      </c>
      <c r="F371" s="157" t="s">
        <v>1168</v>
      </c>
      <c r="G371" s="112">
        <v>228.32</v>
      </c>
      <c r="H371" s="112">
        <v>41.32</v>
      </c>
      <c r="I371" s="143" t="s">
        <v>125</v>
      </c>
      <c r="J371" s="112">
        <f t="shared" si="20"/>
        <v>187</v>
      </c>
      <c r="K371" s="151" t="s">
        <v>557</v>
      </c>
      <c r="L371" s="108">
        <v>2019</v>
      </c>
      <c r="M371" s="108">
        <v>2216</v>
      </c>
      <c r="N371" s="109" t="s">
        <v>1132</v>
      </c>
      <c r="O371" s="111" t="s">
        <v>165</v>
      </c>
      <c r="P371" s="109" t="s">
        <v>166</v>
      </c>
      <c r="Q371" s="109" t="s">
        <v>166</v>
      </c>
      <c r="R371" s="108">
        <v>5</v>
      </c>
      <c r="S371" s="111" t="s">
        <v>167</v>
      </c>
      <c r="T371" s="108">
        <v>1040203</v>
      </c>
      <c r="U371" s="108">
        <v>1570</v>
      </c>
      <c r="V371" s="108">
        <v>1366</v>
      </c>
      <c r="W371" s="108">
        <v>2</v>
      </c>
      <c r="X371" s="113">
        <v>2019</v>
      </c>
      <c r="Y371" s="113">
        <v>123</v>
      </c>
      <c r="Z371" s="113">
        <v>0</v>
      </c>
      <c r="AA371" s="114" t="s">
        <v>1129</v>
      </c>
      <c r="AB371" s="108">
        <v>577</v>
      </c>
      <c r="AC371" s="109" t="s">
        <v>1129</v>
      </c>
      <c r="AD371" s="152" t="s">
        <v>1133</v>
      </c>
      <c r="AE371" s="152" t="s">
        <v>1129</v>
      </c>
      <c r="AF371" s="153">
        <f t="shared" si="21"/>
        <v>-29</v>
      </c>
      <c r="AG371" s="154">
        <f t="shared" si="22"/>
        <v>187</v>
      </c>
      <c r="AH371" s="155">
        <f t="shared" si="23"/>
        <v>-5423</v>
      </c>
      <c r="AI371" s="156"/>
    </row>
    <row r="372" spans="1:35" ht="120">
      <c r="A372" s="108">
        <v>2019</v>
      </c>
      <c r="B372" s="108">
        <v>330</v>
      </c>
      <c r="C372" s="109" t="s">
        <v>1129</v>
      </c>
      <c r="D372" s="150" t="s">
        <v>1169</v>
      </c>
      <c r="E372" s="109" t="s">
        <v>969</v>
      </c>
      <c r="F372" s="157" t="s">
        <v>1170</v>
      </c>
      <c r="G372" s="112">
        <v>331.73</v>
      </c>
      <c r="H372" s="112">
        <v>59.73</v>
      </c>
      <c r="I372" s="143" t="s">
        <v>125</v>
      </c>
      <c r="J372" s="112">
        <f t="shared" si="20"/>
        <v>272</v>
      </c>
      <c r="K372" s="151" t="s">
        <v>557</v>
      </c>
      <c r="L372" s="108">
        <v>2019</v>
      </c>
      <c r="M372" s="108">
        <v>2215</v>
      </c>
      <c r="N372" s="109" t="s">
        <v>1132</v>
      </c>
      <c r="O372" s="111" t="s">
        <v>165</v>
      </c>
      <c r="P372" s="109" t="s">
        <v>166</v>
      </c>
      <c r="Q372" s="109" t="s">
        <v>166</v>
      </c>
      <c r="R372" s="108" t="s">
        <v>356</v>
      </c>
      <c r="S372" s="111" t="s">
        <v>356</v>
      </c>
      <c r="T372" s="108">
        <v>1010803</v>
      </c>
      <c r="U372" s="108">
        <v>800</v>
      </c>
      <c r="V372" s="108">
        <v>1043</v>
      </c>
      <c r="W372" s="108">
        <v>5</v>
      </c>
      <c r="X372" s="113">
        <v>2019</v>
      </c>
      <c r="Y372" s="113">
        <v>121</v>
      </c>
      <c r="Z372" s="113">
        <v>0</v>
      </c>
      <c r="AA372" s="114" t="s">
        <v>1129</v>
      </c>
      <c r="AB372" s="108">
        <v>575</v>
      </c>
      <c r="AC372" s="109" t="s">
        <v>1129</v>
      </c>
      <c r="AD372" s="152" t="s">
        <v>1133</v>
      </c>
      <c r="AE372" s="152" t="s">
        <v>1129</v>
      </c>
      <c r="AF372" s="153">
        <f t="shared" si="21"/>
        <v>-29</v>
      </c>
      <c r="AG372" s="154">
        <f t="shared" si="22"/>
        <v>272</v>
      </c>
      <c r="AH372" s="155">
        <f t="shared" si="23"/>
        <v>-7888</v>
      </c>
      <c r="AI372" s="156"/>
    </row>
    <row r="373" spans="1:35" ht="108">
      <c r="A373" s="108">
        <v>2019</v>
      </c>
      <c r="B373" s="108">
        <v>331</v>
      </c>
      <c r="C373" s="109" t="s">
        <v>1129</v>
      </c>
      <c r="D373" s="150" t="s">
        <v>1171</v>
      </c>
      <c r="E373" s="109" t="s">
        <v>969</v>
      </c>
      <c r="F373" s="157" t="s">
        <v>1172</v>
      </c>
      <c r="G373" s="112">
        <v>12.18</v>
      </c>
      <c r="H373" s="112">
        <v>2.18</v>
      </c>
      <c r="I373" s="143" t="s">
        <v>125</v>
      </c>
      <c r="J373" s="112">
        <f t="shared" si="20"/>
        <v>10</v>
      </c>
      <c r="K373" s="151" t="s">
        <v>557</v>
      </c>
      <c r="L373" s="108">
        <v>2019</v>
      </c>
      <c r="M373" s="108">
        <v>2217</v>
      </c>
      <c r="N373" s="109" t="s">
        <v>1132</v>
      </c>
      <c r="O373" s="111" t="s">
        <v>165</v>
      </c>
      <c r="P373" s="109" t="s">
        <v>166</v>
      </c>
      <c r="Q373" s="109" t="s">
        <v>166</v>
      </c>
      <c r="R373" s="108">
        <v>9</v>
      </c>
      <c r="S373" s="111" t="s">
        <v>175</v>
      </c>
      <c r="T373" s="108">
        <v>1060203</v>
      </c>
      <c r="U373" s="108">
        <v>2340</v>
      </c>
      <c r="V373" s="108">
        <v>1830</v>
      </c>
      <c r="W373" s="108">
        <v>2</v>
      </c>
      <c r="X373" s="113">
        <v>2019</v>
      </c>
      <c r="Y373" s="113">
        <v>124</v>
      </c>
      <c r="Z373" s="113">
        <v>0</v>
      </c>
      <c r="AA373" s="114" t="s">
        <v>13</v>
      </c>
      <c r="AB373" s="108">
        <v>1172</v>
      </c>
      <c r="AC373" s="109" t="s">
        <v>14</v>
      </c>
      <c r="AD373" s="152" t="s">
        <v>1133</v>
      </c>
      <c r="AE373" s="152" t="s">
        <v>14</v>
      </c>
      <c r="AF373" s="153">
        <f t="shared" si="21"/>
        <v>127</v>
      </c>
      <c r="AG373" s="154">
        <f t="shared" si="22"/>
        <v>10</v>
      </c>
      <c r="AH373" s="155">
        <f t="shared" si="23"/>
        <v>1270</v>
      </c>
      <c r="AI373" s="156"/>
    </row>
    <row r="374" spans="1:35" ht="96">
      <c r="A374" s="108">
        <v>2019</v>
      </c>
      <c r="B374" s="108">
        <v>332</v>
      </c>
      <c r="C374" s="109" t="s">
        <v>1129</v>
      </c>
      <c r="D374" s="150" t="s">
        <v>1173</v>
      </c>
      <c r="E374" s="109" t="s">
        <v>1112</v>
      </c>
      <c r="F374" s="157" t="s">
        <v>1174</v>
      </c>
      <c r="G374" s="112">
        <v>189.88</v>
      </c>
      <c r="H374" s="112">
        <v>34.24</v>
      </c>
      <c r="I374" s="143" t="s">
        <v>125</v>
      </c>
      <c r="J374" s="112">
        <f t="shared" si="20"/>
        <v>155.64</v>
      </c>
      <c r="K374" s="151" t="s">
        <v>1175</v>
      </c>
      <c r="L374" s="108">
        <v>2019</v>
      </c>
      <c r="M374" s="108">
        <v>2213</v>
      </c>
      <c r="N374" s="109" t="s">
        <v>1132</v>
      </c>
      <c r="O374" s="111" t="s">
        <v>686</v>
      </c>
      <c r="P374" s="109" t="s">
        <v>687</v>
      </c>
      <c r="Q374" s="109" t="s">
        <v>688</v>
      </c>
      <c r="R374" s="108">
        <v>8</v>
      </c>
      <c r="S374" s="111" t="s">
        <v>146</v>
      </c>
      <c r="T374" s="108">
        <v>1010503</v>
      </c>
      <c r="U374" s="108">
        <v>470</v>
      </c>
      <c r="V374" s="108">
        <v>1062</v>
      </c>
      <c r="W374" s="108">
        <v>99</v>
      </c>
      <c r="X374" s="113">
        <v>2019</v>
      </c>
      <c r="Y374" s="113">
        <v>11</v>
      </c>
      <c r="Z374" s="113">
        <v>0</v>
      </c>
      <c r="AA374" s="114" t="s">
        <v>1129</v>
      </c>
      <c r="AB374" s="108">
        <v>574</v>
      </c>
      <c r="AC374" s="109" t="s">
        <v>1129</v>
      </c>
      <c r="AD374" s="152" t="s">
        <v>1133</v>
      </c>
      <c r="AE374" s="152" t="s">
        <v>1129</v>
      </c>
      <c r="AF374" s="153">
        <f t="shared" si="21"/>
        <v>-29</v>
      </c>
      <c r="AG374" s="154">
        <f t="shared" si="22"/>
        <v>155.64</v>
      </c>
      <c r="AH374" s="155">
        <f t="shared" si="23"/>
        <v>-4513.5599999999995</v>
      </c>
      <c r="AI374" s="156"/>
    </row>
    <row r="375" spans="1:35" ht="120">
      <c r="A375" s="108">
        <v>2019</v>
      </c>
      <c r="B375" s="108">
        <v>333</v>
      </c>
      <c r="C375" s="109" t="s">
        <v>1129</v>
      </c>
      <c r="D375" s="150" t="s">
        <v>1176</v>
      </c>
      <c r="E375" s="109" t="s">
        <v>975</v>
      </c>
      <c r="F375" s="157" t="s">
        <v>1177</v>
      </c>
      <c r="G375" s="112">
        <v>134.2</v>
      </c>
      <c r="H375" s="112">
        <v>24.2</v>
      </c>
      <c r="I375" s="143" t="s">
        <v>125</v>
      </c>
      <c r="J375" s="112">
        <f t="shared" si="20"/>
        <v>109.99999999999999</v>
      </c>
      <c r="K375" s="151" t="s">
        <v>1175</v>
      </c>
      <c r="L375" s="108">
        <v>2019</v>
      </c>
      <c r="M375" s="108">
        <v>2253</v>
      </c>
      <c r="N375" s="109" t="s">
        <v>1129</v>
      </c>
      <c r="O375" s="111" t="s">
        <v>686</v>
      </c>
      <c r="P375" s="109" t="s">
        <v>687</v>
      </c>
      <c r="Q375" s="109" t="s">
        <v>688</v>
      </c>
      <c r="R375" s="108">
        <v>8</v>
      </c>
      <c r="S375" s="111" t="s">
        <v>146</v>
      </c>
      <c r="T375" s="108">
        <v>1010503</v>
      </c>
      <c r="U375" s="108">
        <v>470</v>
      </c>
      <c r="V375" s="108">
        <v>1062</v>
      </c>
      <c r="W375" s="108">
        <v>99</v>
      </c>
      <c r="X375" s="113">
        <v>2019</v>
      </c>
      <c r="Y375" s="113">
        <v>11</v>
      </c>
      <c r="Z375" s="113">
        <v>0</v>
      </c>
      <c r="AA375" s="114" t="s">
        <v>1129</v>
      </c>
      <c r="AB375" s="108">
        <v>574</v>
      </c>
      <c r="AC375" s="109" t="s">
        <v>1129</v>
      </c>
      <c r="AD375" s="152" t="s">
        <v>1140</v>
      </c>
      <c r="AE375" s="152" t="s">
        <v>1129</v>
      </c>
      <c r="AF375" s="153">
        <f t="shared" si="21"/>
        <v>-30</v>
      </c>
      <c r="AG375" s="154">
        <f t="shared" si="22"/>
        <v>109.99999999999999</v>
      </c>
      <c r="AH375" s="155">
        <f t="shared" si="23"/>
        <v>-3299.9999999999995</v>
      </c>
      <c r="AI375" s="156"/>
    </row>
    <row r="376" spans="1:35" ht="36">
      <c r="A376" s="108">
        <v>2019</v>
      </c>
      <c r="B376" s="108">
        <v>334</v>
      </c>
      <c r="C376" s="109" t="s">
        <v>997</v>
      </c>
      <c r="D376" s="150" t="s">
        <v>1178</v>
      </c>
      <c r="E376" s="109" t="s">
        <v>975</v>
      </c>
      <c r="F376" s="157" t="s">
        <v>1179</v>
      </c>
      <c r="G376" s="112">
        <v>1232.19</v>
      </c>
      <c r="H376" s="112">
        <v>112.02</v>
      </c>
      <c r="I376" s="143" t="s">
        <v>125</v>
      </c>
      <c r="J376" s="112">
        <f t="shared" si="20"/>
        <v>1120.17</v>
      </c>
      <c r="K376" s="151" t="s">
        <v>126</v>
      </c>
      <c r="L376" s="108">
        <v>2019</v>
      </c>
      <c r="M376" s="108">
        <v>2282</v>
      </c>
      <c r="N376" s="109" t="s">
        <v>1008</v>
      </c>
      <c r="O376" s="111" t="s">
        <v>402</v>
      </c>
      <c r="P376" s="109" t="s">
        <v>403</v>
      </c>
      <c r="Q376" s="109" t="s">
        <v>403</v>
      </c>
      <c r="R376" s="108">
        <v>9</v>
      </c>
      <c r="S376" s="111" t="s">
        <v>175</v>
      </c>
      <c r="T376" s="108">
        <v>2060305</v>
      </c>
      <c r="U376" s="108">
        <v>7970</v>
      </c>
      <c r="V376" s="108">
        <v>9010</v>
      </c>
      <c r="W376" s="108">
        <v>99</v>
      </c>
      <c r="X376" s="113">
        <v>2019</v>
      </c>
      <c r="Y376" s="113">
        <v>236</v>
      </c>
      <c r="Z376" s="113">
        <v>0</v>
      </c>
      <c r="AA376" s="114" t="s">
        <v>997</v>
      </c>
      <c r="AB376" s="108">
        <v>587</v>
      </c>
      <c r="AC376" s="109" t="s">
        <v>1180</v>
      </c>
      <c r="AD376" s="152" t="s">
        <v>1181</v>
      </c>
      <c r="AE376" s="152" t="s">
        <v>1180</v>
      </c>
      <c r="AF376" s="153">
        <f t="shared" si="21"/>
        <v>-11</v>
      </c>
      <c r="AG376" s="154">
        <f t="shared" si="22"/>
        <v>1120.17</v>
      </c>
      <c r="AH376" s="155">
        <f t="shared" si="23"/>
        <v>-12321.87</v>
      </c>
      <c r="AI376" s="156"/>
    </row>
    <row r="377" spans="1:35" ht="36">
      <c r="A377" s="108">
        <v>2019</v>
      </c>
      <c r="B377" s="108">
        <v>335</v>
      </c>
      <c r="C377" s="109" t="s">
        <v>997</v>
      </c>
      <c r="D377" s="150" t="s">
        <v>1182</v>
      </c>
      <c r="E377" s="109" t="s">
        <v>1008</v>
      </c>
      <c r="F377" s="157" t="s">
        <v>1183</v>
      </c>
      <c r="G377" s="112">
        <v>429.38</v>
      </c>
      <c r="H377" s="112">
        <v>77.43</v>
      </c>
      <c r="I377" s="143" t="s">
        <v>125</v>
      </c>
      <c r="J377" s="112">
        <f t="shared" si="20"/>
        <v>351.95</v>
      </c>
      <c r="K377" s="151" t="s">
        <v>1184</v>
      </c>
      <c r="L377" s="108">
        <v>2019</v>
      </c>
      <c r="M377" s="108">
        <v>2295</v>
      </c>
      <c r="N377" s="109" t="s">
        <v>1043</v>
      </c>
      <c r="O377" s="111" t="s">
        <v>750</v>
      </c>
      <c r="P377" s="109" t="s">
        <v>751</v>
      </c>
      <c r="Q377" s="109" t="s">
        <v>751</v>
      </c>
      <c r="R377" s="108">
        <v>1</v>
      </c>
      <c r="S377" s="111" t="s">
        <v>139</v>
      </c>
      <c r="T377" s="108">
        <v>1010802</v>
      </c>
      <c r="U377" s="108">
        <v>790</v>
      </c>
      <c r="V377" s="108">
        <v>1043</v>
      </c>
      <c r="W377" s="108">
        <v>99</v>
      </c>
      <c r="X377" s="113">
        <v>2019</v>
      </c>
      <c r="Y377" s="113">
        <v>254</v>
      </c>
      <c r="Z377" s="113">
        <v>0</v>
      </c>
      <c r="AA377" s="114" t="s">
        <v>997</v>
      </c>
      <c r="AB377" s="108">
        <v>588</v>
      </c>
      <c r="AC377" s="109" t="s">
        <v>1180</v>
      </c>
      <c r="AD377" s="152" t="s">
        <v>1185</v>
      </c>
      <c r="AE377" s="152" t="s">
        <v>1180</v>
      </c>
      <c r="AF377" s="153">
        <f t="shared" si="21"/>
        <v>-14</v>
      </c>
      <c r="AG377" s="154">
        <f t="shared" si="22"/>
        <v>351.95</v>
      </c>
      <c r="AH377" s="155">
        <f t="shared" si="23"/>
        <v>-4927.3</v>
      </c>
      <c r="AI377" s="156"/>
    </row>
    <row r="378" spans="1:35" ht="24">
      <c r="A378" s="108">
        <v>2019</v>
      </c>
      <c r="B378" s="108">
        <v>336</v>
      </c>
      <c r="C378" s="109" t="s">
        <v>1073</v>
      </c>
      <c r="D378" s="150" t="s">
        <v>1186</v>
      </c>
      <c r="E378" s="109" t="s">
        <v>1091</v>
      </c>
      <c r="F378" s="157" t="s">
        <v>1187</v>
      </c>
      <c r="G378" s="112">
        <v>107.36</v>
      </c>
      <c r="H378" s="112">
        <v>19.36</v>
      </c>
      <c r="I378" s="143" t="s">
        <v>125</v>
      </c>
      <c r="J378" s="112">
        <f t="shared" si="20"/>
        <v>88</v>
      </c>
      <c r="K378" s="151" t="s">
        <v>1188</v>
      </c>
      <c r="L378" s="108">
        <v>2019</v>
      </c>
      <c r="M378" s="108">
        <v>2407</v>
      </c>
      <c r="N378" s="109" t="s">
        <v>1189</v>
      </c>
      <c r="O378" s="111" t="s">
        <v>1190</v>
      </c>
      <c r="P378" s="109" t="s">
        <v>1191</v>
      </c>
      <c r="Q378" s="109" t="s">
        <v>1191</v>
      </c>
      <c r="R378" s="108">
        <v>6</v>
      </c>
      <c r="S378" s="111" t="s">
        <v>250</v>
      </c>
      <c r="T378" s="108">
        <v>1100403</v>
      </c>
      <c r="U378" s="108">
        <v>4100</v>
      </c>
      <c r="V378" s="108">
        <v>1904</v>
      </c>
      <c r="W378" s="108">
        <v>99</v>
      </c>
      <c r="X378" s="113">
        <v>2019</v>
      </c>
      <c r="Y378" s="113">
        <v>87</v>
      </c>
      <c r="Z378" s="113">
        <v>0</v>
      </c>
      <c r="AA378" s="114" t="s">
        <v>1073</v>
      </c>
      <c r="AB378" s="108">
        <v>590</v>
      </c>
      <c r="AC378" s="109" t="s">
        <v>1180</v>
      </c>
      <c r="AD378" s="152" t="s">
        <v>984</v>
      </c>
      <c r="AE378" s="152" t="s">
        <v>1180</v>
      </c>
      <c r="AF378" s="153">
        <f t="shared" si="21"/>
        <v>-22</v>
      </c>
      <c r="AG378" s="154">
        <f t="shared" si="22"/>
        <v>88</v>
      </c>
      <c r="AH378" s="155">
        <f t="shared" si="23"/>
        <v>-1936</v>
      </c>
      <c r="AI378" s="156"/>
    </row>
    <row r="379" spans="1:35" ht="24">
      <c r="A379" s="108">
        <v>2019</v>
      </c>
      <c r="B379" s="108">
        <v>337</v>
      </c>
      <c r="C379" s="109" t="s">
        <v>1073</v>
      </c>
      <c r="D379" s="150" t="s">
        <v>1192</v>
      </c>
      <c r="E379" s="109" t="s">
        <v>1043</v>
      </c>
      <c r="F379" s="157" t="s">
        <v>1193</v>
      </c>
      <c r="G379" s="112">
        <v>1319.6</v>
      </c>
      <c r="H379" s="112">
        <v>119.96</v>
      </c>
      <c r="I379" s="143" t="s">
        <v>125</v>
      </c>
      <c r="J379" s="112">
        <f t="shared" si="20"/>
        <v>1199.6399999999999</v>
      </c>
      <c r="K379" s="151" t="s">
        <v>126</v>
      </c>
      <c r="L379" s="108">
        <v>2019</v>
      </c>
      <c r="M379" s="108">
        <v>2328</v>
      </c>
      <c r="N379" s="109" t="s">
        <v>997</v>
      </c>
      <c r="O379" s="111" t="s">
        <v>215</v>
      </c>
      <c r="P379" s="109" t="s">
        <v>216</v>
      </c>
      <c r="Q379" s="109" t="s">
        <v>216</v>
      </c>
      <c r="R379" s="108">
        <v>8</v>
      </c>
      <c r="S379" s="111" t="s">
        <v>146</v>
      </c>
      <c r="T379" s="108">
        <v>1090503</v>
      </c>
      <c r="U379" s="108">
        <v>3550</v>
      </c>
      <c r="V379" s="108">
        <v>1738</v>
      </c>
      <c r="W379" s="108">
        <v>99</v>
      </c>
      <c r="X379" s="113">
        <v>2019</v>
      </c>
      <c r="Y379" s="113">
        <v>125</v>
      </c>
      <c r="Z379" s="113">
        <v>0</v>
      </c>
      <c r="AA379" s="114" t="s">
        <v>1073</v>
      </c>
      <c r="AB379" s="108">
        <v>650</v>
      </c>
      <c r="AC379" s="109" t="s">
        <v>1194</v>
      </c>
      <c r="AD379" s="152" t="s">
        <v>1195</v>
      </c>
      <c r="AE379" s="152" t="s">
        <v>1194</v>
      </c>
      <c r="AF379" s="153">
        <f t="shared" si="21"/>
        <v>-9</v>
      </c>
      <c r="AG379" s="154">
        <f t="shared" si="22"/>
        <v>1199.6399999999999</v>
      </c>
      <c r="AH379" s="155">
        <f t="shared" si="23"/>
        <v>-10796.759999999998</v>
      </c>
      <c r="AI379" s="156"/>
    </row>
    <row r="380" spans="1:35" ht="24">
      <c r="A380" s="108">
        <v>2019</v>
      </c>
      <c r="B380" s="108">
        <v>338</v>
      </c>
      <c r="C380" s="109" t="s">
        <v>1073</v>
      </c>
      <c r="D380" s="150" t="s">
        <v>1196</v>
      </c>
      <c r="E380" s="109" t="s">
        <v>1043</v>
      </c>
      <c r="F380" s="157" t="s">
        <v>1197</v>
      </c>
      <c r="G380" s="112">
        <v>241.41</v>
      </c>
      <c r="H380" s="112">
        <v>21.95</v>
      </c>
      <c r="I380" s="143" t="s">
        <v>125</v>
      </c>
      <c r="J380" s="112">
        <f t="shared" si="20"/>
        <v>219.46</v>
      </c>
      <c r="K380" s="151" t="s">
        <v>126</v>
      </c>
      <c r="L380" s="108">
        <v>2019</v>
      </c>
      <c r="M380" s="108">
        <v>2347</v>
      </c>
      <c r="N380" s="109" t="s">
        <v>1198</v>
      </c>
      <c r="O380" s="111" t="s">
        <v>215</v>
      </c>
      <c r="P380" s="109" t="s">
        <v>216</v>
      </c>
      <c r="Q380" s="109" t="s">
        <v>216</v>
      </c>
      <c r="R380" s="108">
        <v>8</v>
      </c>
      <c r="S380" s="111" t="s">
        <v>146</v>
      </c>
      <c r="T380" s="108">
        <v>1090503</v>
      </c>
      <c r="U380" s="108">
        <v>3550</v>
      </c>
      <c r="V380" s="108">
        <v>1738</v>
      </c>
      <c r="W380" s="108">
        <v>99</v>
      </c>
      <c r="X380" s="113">
        <v>2019</v>
      </c>
      <c r="Y380" s="113">
        <v>125</v>
      </c>
      <c r="Z380" s="113">
        <v>0</v>
      </c>
      <c r="AA380" s="114" t="s">
        <v>1073</v>
      </c>
      <c r="AB380" s="108">
        <v>650</v>
      </c>
      <c r="AC380" s="109" t="s">
        <v>1194</v>
      </c>
      <c r="AD380" s="152" t="s">
        <v>1199</v>
      </c>
      <c r="AE380" s="152" t="s">
        <v>1194</v>
      </c>
      <c r="AF380" s="153">
        <f t="shared" si="21"/>
        <v>-10</v>
      </c>
      <c r="AG380" s="154">
        <f t="shared" si="22"/>
        <v>219.46</v>
      </c>
      <c r="AH380" s="155">
        <f t="shared" si="23"/>
        <v>-2194.6</v>
      </c>
      <c r="AI380" s="156"/>
    </row>
    <row r="381" spans="1:35" ht="24">
      <c r="A381" s="108">
        <v>2019</v>
      </c>
      <c r="B381" s="108">
        <v>339</v>
      </c>
      <c r="C381" s="109" t="s">
        <v>1073</v>
      </c>
      <c r="D381" s="150" t="s">
        <v>1200</v>
      </c>
      <c r="E381" s="109" t="s">
        <v>1043</v>
      </c>
      <c r="F381" s="157" t="s">
        <v>1201</v>
      </c>
      <c r="G381" s="112">
        <v>5887.5</v>
      </c>
      <c r="H381" s="112">
        <v>535.23</v>
      </c>
      <c r="I381" s="143" t="s">
        <v>125</v>
      </c>
      <c r="J381" s="112">
        <f t="shared" si="20"/>
        <v>5352.27</v>
      </c>
      <c r="K381" s="151" t="s">
        <v>126</v>
      </c>
      <c r="L381" s="108">
        <v>2019</v>
      </c>
      <c r="M381" s="108">
        <v>2346</v>
      </c>
      <c r="N381" s="109" t="s">
        <v>1198</v>
      </c>
      <c r="O381" s="111" t="s">
        <v>215</v>
      </c>
      <c r="P381" s="109" t="s">
        <v>216</v>
      </c>
      <c r="Q381" s="109" t="s">
        <v>216</v>
      </c>
      <c r="R381" s="108">
        <v>8</v>
      </c>
      <c r="S381" s="111" t="s">
        <v>146</v>
      </c>
      <c r="T381" s="108">
        <v>1090503</v>
      </c>
      <c r="U381" s="108">
        <v>3550</v>
      </c>
      <c r="V381" s="108">
        <v>1738</v>
      </c>
      <c r="W381" s="108">
        <v>99</v>
      </c>
      <c r="X381" s="113">
        <v>2019</v>
      </c>
      <c r="Y381" s="113">
        <v>125</v>
      </c>
      <c r="Z381" s="113">
        <v>0</v>
      </c>
      <c r="AA381" s="114" t="s">
        <v>1073</v>
      </c>
      <c r="AB381" s="108">
        <v>650</v>
      </c>
      <c r="AC381" s="109" t="s">
        <v>1194</v>
      </c>
      <c r="AD381" s="152" t="s">
        <v>1199</v>
      </c>
      <c r="AE381" s="152" t="s">
        <v>1194</v>
      </c>
      <c r="AF381" s="153">
        <f t="shared" si="21"/>
        <v>-10</v>
      </c>
      <c r="AG381" s="154">
        <f t="shared" si="22"/>
        <v>5352.27</v>
      </c>
      <c r="AH381" s="155">
        <f t="shared" si="23"/>
        <v>-53522.700000000004</v>
      </c>
      <c r="AI381" s="156"/>
    </row>
    <row r="382" spans="1:35" ht="24">
      <c r="A382" s="108">
        <v>2019</v>
      </c>
      <c r="B382" s="108">
        <v>340</v>
      </c>
      <c r="C382" s="109" t="s">
        <v>1073</v>
      </c>
      <c r="D382" s="150" t="s">
        <v>1202</v>
      </c>
      <c r="E382" s="109" t="s">
        <v>1203</v>
      </c>
      <c r="F382" s="157" t="s">
        <v>1204</v>
      </c>
      <c r="G382" s="112">
        <v>456.02</v>
      </c>
      <c r="H382" s="112">
        <v>41.46</v>
      </c>
      <c r="I382" s="143" t="s">
        <v>125</v>
      </c>
      <c r="J382" s="112">
        <f t="shared" si="20"/>
        <v>414.56</v>
      </c>
      <c r="K382" s="151" t="s">
        <v>126</v>
      </c>
      <c r="L382" s="108">
        <v>2019</v>
      </c>
      <c r="M382" s="108">
        <v>2386</v>
      </c>
      <c r="N382" s="109" t="s">
        <v>1091</v>
      </c>
      <c r="O382" s="111" t="s">
        <v>215</v>
      </c>
      <c r="P382" s="109" t="s">
        <v>216</v>
      </c>
      <c r="Q382" s="109" t="s">
        <v>216</v>
      </c>
      <c r="R382" s="108">
        <v>8</v>
      </c>
      <c r="S382" s="111" t="s">
        <v>146</v>
      </c>
      <c r="T382" s="108">
        <v>1090503</v>
      </c>
      <c r="U382" s="108">
        <v>3550</v>
      </c>
      <c r="V382" s="108">
        <v>1738</v>
      </c>
      <c r="W382" s="108">
        <v>99</v>
      </c>
      <c r="X382" s="113">
        <v>2019</v>
      </c>
      <c r="Y382" s="113">
        <v>125</v>
      </c>
      <c r="Z382" s="113">
        <v>0</v>
      </c>
      <c r="AA382" s="114" t="s">
        <v>1073</v>
      </c>
      <c r="AB382" s="108">
        <v>650</v>
      </c>
      <c r="AC382" s="109" t="s">
        <v>1194</v>
      </c>
      <c r="AD382" s="152" t="s">
        <v>1205</v>
      </c>
      <c r="AE382" s="152" t="s">
        <v>1194</v>
      </c>
      <c r="AF382" s="153">
        <f t="shared" si="21"/>
        <v>-14</v>
      </c>
      <c r="AG382" s="154">
        <f t="shared" si="22"/>
        <v>414.56</v>
      </c>
      <c r="AH382" s="155">
        <f t="shared" si="23"/>
        <v>-5803.84</v>
      </c>
      <c r="AI382" s="156"/>
    </row>
    <row r="383" spans="1:35" ht="24">
      <c r="A383" s="108">
        <v>2019</v>
      </c>
      <c r="B383" s="108">
        <v>341</v>
      </c>
      <c r="C383" s="109" t="s">
        <v>1073</v>
      </c>
      <c r="D383" s="150" t="s">
        <v>1206</v>
      </c>
      <c r="E383" s="109" t="s">
        <v>1198</v>
      </c>
      <c r="F383" s="157" t="s">
        <v>1207</v>
      </c>
      <c r="G383" s="112">
        <v>878.4</v>
      </c>
      <c r="H383" s="112">
        <v>158.4</v>
      </c>
      <c r="I383" s="143" t="s">
        <v>125</v>
      </c>
      <c r="J383" s="112">
        <f t="shared" si="20"/>
        <v>720</v>
      </c>
      <c r="K383" s="151" t="s">
        <v>126</v>
      </c>
      <c r="L383" s="108">
        <v>2019</v>
      </c>
      <c r="M383" s="108">
        <v>2387</v>
      </c>
      <c r="N383" s="109" t="s">
        <v>1091</v>
      </c>
      <c r="O383" s="111" t="s">
        <v>215</v>
      </c>
      <c r="P383" s="109" t="s">
        <v>216</v>
      </c>
      <c r="Q383" s="109" t="s">
        <v>216</v>
      </c>
      <c r="R383" s="108">
        <v>8</v>
      </c>
      <c r="S383" s="111" t="s">
        <v>146</v>
      </c>
      <c r="T383" s="108">
        <v>1090503</v>
      </c>
      <c r="U383" s="108">
        <v>3550</v>
      </c>
      <c r="V383" s="108">
        <v>1738</v>
      </c>
      <c r="W383" s="108">
        <v>99</v>
      </c>
      <c r="X383" s="113">
        <v>2019</v>
      </c>
      <c r="Y383" s="113">
        <v>125</v>
      </c>
      <c r="Z383" s="113">
        <v>0</v>
      </c>
      <c r="AA383" s="114" t="s">
        <v>1073</v>
      </c>
      <c r="AB383" s="108">
        <v>650</v>
      </c>
      <c r="AC383" s="109" t="s">
        <v>1194</v>
      </c>
      <c r="AD383" s="152" t="s">
        <v>1205</v>
      </c>
      <c r="AE383" s="152" t="s">
        <v>1194</v>
      </c>
      <c r="AF383" s="153">
        <f t="shared" si="21"/>
        <v>-14</v>
      </c>
      <c r="AG383" s="154">
        <f t="shared" si="22"/>
        <v>720</v>
      </c>
      <c r="AH383" s="155">
        <f t="shared" si="23"/>
        <v>-10080</v>
      </c>
      <c r="AI383" s="156"/>
    </row>
    <row r="384" spans="1:35" ht="36">
      <c r="A384" s="108">
        <v>2019</v>
      </c>
      <c r="B384" s="108">
        <v>342</v>
      </c>
      <c r="C384" s="109" t="s">
        <v>1073</v>
      </c>
      <c r="D384" s="150" t="s">
        <v>1208</v>
      </c>
      <c r="E384" s="109" t="s">
        <v>1209</v>
      </c>
      <c r="F384" s="157" t="s">
        <v>1210</v>
      </c>
      <c r="G384" s="112">
        <v>871.78</v>
      </c>
      <c r="H384" s="112">
        <v>157.21</v>
      </c>
      <c r="I384" s="143" t="s">
        <v>125</v>
      </c>
      <c r="J384" s="112">
        <f t="shared" si="20"/>
        <v>714.5699999999999</v>
      </c>
      <c r="K384" s="151" t="s">
        <v>227</v>
      </c>
      <c r="L384" s="108">
        <v>2019</v>
      </c>
      <c r="M384" s="108">
        <v>2330</v>
      </c>
      <c r="N384" s="109" t="s">
        <v>997</v>
      </c>
      <c r="O384" s="111" t="s">
        <v>228</v>
      </c>
      <c r="P384" s="109" t="s">
        <v>229</v>
      </c>
      <c r="Q384" s="109" t="s">
        <v>230</v>
      </c>
      <c r="R384" s="108">
        <v>8</v>
      </c>
      <c r="S384" s="111" t="s">
        <v>146</v>
      </c>
      <c r="T384" s="108">
        <v>1080203</v>
      </c>
      <c r="U384" s="108">
        <v>2890</v>
      </c>
      <c r="V384" s="108">
        <v>1937</v>
      </c>
      <c r="W384" s="108">
        <v>99</v>
      </c>
      <c r="X384" s="113">
        <v>2019</v>
      </c>
      <c r="Y384" s="113">
        <v>277</v>
      </c>
      <c r="Z384" s="113">
        <v>0</v>
      </c>
      <c r="AA384" s="114" t="s">
        <v>1073</v>
      </c>
      <c r="AB384" s="108">
        <v>592</v>
      </c>
      <c r="AC384" s="109" t="s">
        <v>1180</v>
      </c>
      <c r="AD384" s="152" t="s">
        <v>1195</v>
      </c>
      <c r="AE384" s="152" t="s">
        <v>1180</v>
      </c>
      <c r="AF384" s="153">
        <f t="shared" si="21"/>
        <v>-16</v>
      </c>
      <c r="AG384" s="154">
        <f t="shared" si="22"/>
        <v>714.5699999999999</v>
      </c>
      <c r="AH384" s="155">
        <f t="shared" si="23"/>
        <v>-11433.119999999999</v>
      </c>
      <c r="AI384" s="156"/>
    </row>
    <row r="385" spans="1:35" ht="24">
      <c r="A385" s="108">
        <v>2019</v>
      </c>
      <c r="B385" s="108">
        <v>343</v>
      </c>
      <c r="C385" s="109" t="s">
        <v>1073</v>
      </c>
      <c r="D385" s="150" t="s">
        <v>1211</v>
      </c>
      <c r="E385" s="109" t="s">
        <v>1198</v>
      </c>
      <c r="F385" s="157" t="s">
        <v>1212</v>
      </c>
      <c r="G385" s="112">
        <v>122</v>
      </c>
      <c r="H385" s="112">
        <v>22</v>
      </c>
      <c r="I385" s="143" t="s">
        <v>125</v>
      </c>
      <c r="J385" s="112">
        <f t="shared" si="20"/>
        <v>100</v>
      </c>
      <c r="K385" s="151" t="s">
        <v>1213</v>
      </c>
      <c r="L385" s="108">
        <v>2019</v>
      </c>
      <c r="M385" s="108">
        <v>2372</v>
      </c>
      <c r="N385" s="109" t="s">
        <v>1047</v>
      </c>
      <c r="O385" s="111" t="s">
        <v>523</v>
      </c>
      <c r="P385" s="109" t="s">
        <v>524</v>
      </c>
      <c r="Q385" s="109" t="s">
        <v>524</v>
      </c>
      <c r="R385" s="108">
        <v>2</v>
      </c>
      <c r="S385" s="111" t="s">
        <v>129</v>
      </c>
      <c r="T385" s="108">
        <v>1010803</v>
      </c>
      <c r="U385" s="108">
        <v>800</v>
      </c>
      <c r="V385" s="108">
        <v>1043</v>
      </c>
      <c r="W385" s="108">
        <v>1</v>
      </c>
      <c r="X385" s="113">
        <v>2019</v>
      </c>
      <c r="Y385" s="113">
        <v>270</v>
      </c>
      <c r="Z385" s="113">
        <v>0</v>
      </c>
      <c r="AA385" s="114" t="s">
        <v>1073</v>
      </c>
      <c r="AB385" s="108">
        <v>593</v>
      </c>
      <c r="AC385" s="109" t="s">
        <v>1180</v>
      </c>
      <c r="AD385" s="152" t="s">
        <v>1214</v>
      </c>
      <c r="AE385" s="152" t="s">
        <v>1180</v>
      </c>
      <c r="AF385" s="153">
        <f t="shared" si="21"/>
        <v>-18</v>
      </c>
      <c r="AG385" s="154">
        <f t="shared" si="22"/>
        <v>100</v>
      </c>
      <c r="AH385" s="155">
        <f t="shared" si="23"/>
        <v>-1800</v>
      </c>
      <c r="AI385" s="156"/>
    </row>
    <row r="386" spans="1:35" ht="36">
      <c r="A386" s="108">
        <v>2019</v>
      </c>
      <c r="B386" s="108">
        <v>344</v>
      </c>
      <c r="C386" s="109" t="s">
        <v>1073</v>
      </c>
      <c r="D386" s="150" t="s">
        <v>1215</v>
      </c>
      <c r="E386" s="109" t="s">
        <v>1008</v>
      </c>
      <c r="F386" s="157" t="s">
        <v>1216</v>
      </c>
      <c r="G386" s="112">
        <v>45.14</v>
      </c>
      <c r="H386" s="112">
        <v>8.14</v>
      </c>
      <c r="I386" s="143" t="s">
        <v>125</v>
      </c>
      <c r="J386" s="112">
        <f t="shared" si="20"/>
        <v>37</v>
      </c>
      <c r="K386" s="151" t="s">
        <v>207</v>
      </c>
      <c r="L386" s="108">
        <v>2019</v>
      </c>
      <c r="M386" s="108">
        <v>2411</v>
      </c>
      <c r="N386" s="109" t="s">
        <v>1189</v>
      </c>
      <c r="O386" s="111" t="s">
        <v>202</v>
      </c>
      <c r="P386" s="109" t="s">
        <v>203</v>
      </c>
      <c r="Q386" s="109" t="s">
        <v>203</v>
      </c>
      <c r="R386" s="108">
        <v>5</v>
      </c>
      <c r="S386" s="111" t="s">
        <v>167</v>
      </c>
      <c r="T386" s="108">
        <v>1040104</v>
      </c>
      <c r="U386" s="108">
        <v>1470</v>
      </c>
      <c r="V386" s="108">
        <v>1348</v>
      </c>
      <c r="W386" s="108">
        <v>99</v>
      </c>
      <c r="X386" s="113">
        <v>2019</v>
      </c>
      <c r="Y386" s="113">
        <v>252</v>
      </c>
      <c r="Z386" s="113">
        <v>0</v>
      </c>
      <c r="AA386" s="114" t="s">
        <v>1073</v>
      </c>
      <c r="AB386" s="108">
        <v>596</v>
      </c>
      <c r="AC386" s="109" t="s">
        <v>1180</v>
      </c>
      <c r="AD386" s="152" t="s">
        <v>984</v>
      </c>
      <c r="AE386" s="152" t="s">
        <v>1180</v>
      </c>
      <c r="AF386" s="153">
        <f t="shared" si="21"/>
        <v>-22</v>
      </c>
      <c r="AG386" s="154">
        <f t="shared" si="22"/>
        <v>37</v>
      </c>
      <c r="AH386" s="155">
        <f t="shared" si="23"/>
        <v>-814</v>
      </c>
      <c r="AI386" s="156"/>
    </row>
    <row r="387" spans="1:35" ht="84">
      <c r="A387" s="108">
        <v>2019</v>
      </c>
      <c r="B387" s="108">
        <v>345</v>
      </c>
      <c r="C387" s="109" t="s">
        <v>1073</v>
      </c>
      <c r="D387" s="150" t="s">
        <v>1217</v>
      </c>
      <c r="E387" s="109" t="s">
        <v>1209</v>
      </c>
      <c r="F387" s="157" t="s">
        <v>1218</v>
      </c>
      <c r="G387" s="112">
        <v>92.1</v>
      </c>
      <c r="H387" s="112">
        <v>16.61</v>
      </c>
      <c r="I387" s="143" t="s">
        <v>125</v>
      </c>
      <c r="J387" s="112">
        <f t="shared" si="20"/>
        <v>75.49</v>
      </c>
      <c r="K387" s="151" t="s">
        <v>380</v>
      </c>
      <c r="L387" s="108">
        <v>2019</v>
      </c>
      <c r="M387" s="108">
        <v>2355</v>
      </c>
      <c r="N387" s="109" t="s">
        <v>1198</v>
      </c>
      <c r="O387" s="111" t="s">
        <v>233</v>
      </c>
      <c r="P387" s="109" t="s">
        <v>234</v>
      </c>
      <c r="Q387" s="109" t="s">
        <v>235</v>
      </c>
      <c r="R387" s="108">
        <v>1</v>
      </c>
      <c r="S387" s="111" t="s">
        <v>139</v>
      </c>
      <c r="T387" s="108">
        <v>1010802</v>
      </c>
      <c r="U387" s="108">
        <v>790</v>
      </c>
      <c r="V387" s="108">
        <v>1056</v>
      </c>
      <c r="W387" s="108">
        <v>99</v>
      </c>
      <c r="X387" s="113">
        <v>2019</v>
      </c>
      <c r="Y387" s="113">
        <v>12</v>
      </c>
      <c r="Z387" s="113">
        <v>0</v>
      </c>
      <c r="AA387" s="114" t="s">
        <v>1073</v>
      </c>
      <c r="AB387" s="108">
        <v>594</v>
      </c>
      <c r="AC387" s="109" t="s">
        <v>1180</v>
      </c>
      <c r="AD387" s="152" t="s">
        <v>1199</v>
      </c>
      <c r="AE387" s="152" t="s">
        <v>1180</v>
      </c>
      <c r="AF387" s="153">
        <f t="shared" si="21"/>
        <v>-17</v>
      </c>
      <c r="AG387" s="154">
        <f t="shared" si="22"/>
        <v>75.49</v>
      </c>
      <c r="AH387" s="155">
        <f t="shared" si="23"/>
        <v>-1283.33</v>
      </c>
      <c r="AI387" s="156"/>
    </row>
    <row r="388" spans="1:35" ht="192">
      <c r="A388" s="108">
        <v>2019</v>
      </c>
      <c r="B388" s="108">
        <v>346</v>
      </c>
      <c r="C388" s="109" t="s">
        <v>1073</v>
      </c>
      <c r="D388" s="150" t="s">
        <v>1219</v>
      </c>
      <c r="E388" s="109" t="s">
        <v>1008</v>
      </c>
      <c r="F388" s="157" t="s">
        <v>1220</v>
      </c>
      <c r="G388" s="112">
        <v>122</v>
      </c>
      <c r="H388" s="112">
        <v>22</v>
      </c>
      <c r="I388" s="143" t="s">
        <v>125</v>
      </c>
      <c r="J388" s="112">
        <f t="shared" si="20"/>
        <v>100</v>
      </c>
      <c r="K388" s="151" t="s">
        <v>200</v>
      </c>
      <c r="L388" s="108">
        <v>2019</v>
      </c>
      <c r="M388" s="108">
        <v>2409</v>
      </c>
      <c r="N388" s="109" t="s">
        <v>1189</v>
      </c>
      <c r="O388" s="111" t="s">
        <v>202</v>
      </c>
      <c r="P388" s="109" t="s">
        <v>203</v>
      </c>
      <c r="Q388" s="109" t="s">
        <v>203</v>
      </c>
      <c r="R388" s="108">
        <v>2</v>
      </c>
      <c r="S388" s="111" t="s">
        <v>129</v>
      </c>
      <c r="T388" s="108">
        <v>1010803</v>
      </c>
      <c r="U388" s="108">
        <v>800</v>
      </c>
      <c r="V388" s="108">
        <v>1043</v>
      </c>
      <c r="W388" s="108">
        <v>1</v>
      </c>
      <c r="X388" s="113">
        <v>2019</v>
      </c>
      <c r="Y388" s="113">
        <v>57</v>
      </c>
      <c r="Z388" s="113">
        <v>0</v>
      </c>
      <c r="AA388" s="114" t="s">
        <v>1073</v>
      </c>
      <c r="AB388" s="108">
        <v>595</v>
      </c>
      <c r="AC388" s="109" t="s">
        <v>1180</v>
      </c>
      <c r="AD388" s="152" t="s">
        <v>984</v>
      </c>
      <c r="AE388" s="152" t="s">
        <v>1180</v>
      </c>
      <c r="AF388" s="153">
        <f t="shared" si="21"/>
        <v>-22</v>
      </c>
      <c r="AG388" s="154">
        <f t="shared" si="22"/>
        <v>100</v>
      </c>
      <c r="AH388" s="155">
        <f t="shared" si="23"/>
        <v>-2200</v>
      </c>
      <c r="AI388" s="156"/>
    </row>
    <row r="389" spans="1:35" ht="120">
      <c r="A389" s="108">
        <v>2019</v>
      </c>
      <c r="B389" s="108">
        <v>347</v>
      </c>
      <c r="C389" s="109" t="s">
        <v>1073</v>
      </c>
      <c r="D389" s="150" t="s">
        <v>1221</v>
      </c>
      <c r="E389" s="109" t="s">
        <v>1209</v>
      </c>
      <c r="F389" s="157" t="s">
        <v>1222</v>
      </c>
      <c r="G389" s="112">
        <v>363.21</v>
      </c>
      <c r="H389" s="112">
        <v>13.97</v>
      </c>
      <c r="I389" s="143" t="s">
        <v>125</v>
      </c>
      <c r="J389" s="112">
        <f t="shared" si="20"/>
        <v>349.23999999999995</v>
      </c>
      <c r="K389" s="151" t="s">
        <v>264</v>
      </c>
      <c r="L389" s="108">
        <v>2019</v>
      </c>
      <c r="M389" s="108">
        <v>2406</v>
      </c>
      <c r="N389" s="109" t="s">
        <v>1189</v>
      </c>
      <c r="O389" s="111" t="s">
        <v>266</v>
      </c>
      <c r="P389" s="109" t="s">
        <v>267</v>
      </c>
      <c r="Q389" s="109" t="s">
        <v>267</v>
      </c>
      <c r="R389" s="108">
        <v>5</v>
      </c>
      <c r="S389" s="111" t="s">
        <v>167</v>
      </c>
      <c r="T389" s="108">
        <v>1040503</v>
      </c>
      <c r="U389" s="108">
        <v>1900</v>
      </c>
      <c r="V389" s="108">
        <v>1416</v>
      </c>
      <c r="W389" s="108">
        <v>1</v>
      </c>
      <c r="X389" s="113">
        <v>2019</v>
      </c>
      <c r="Y389" s="113">
        <v>19</v>
      </c>
      <c r="Z389" s="113">
        <v>0</v>
      </c>
      <c r="AA389" s="114" t="s">
        <v>1073</v>
      </c>
      <c r="AB389" s="108">
        <v>591</v>
      </c>
      <c r="AC389" s="109" t="s">
        <v>1180</v>
      </c>
      <c r="AD389" s="152" t="s">
        <v>984</v>
      </c>
      <c r="AE389" s="152" t="s">
        <v>1180</v>
      </c>
      <c r="AF389" s="153">
        <f t="shared" si="21"/>
        <v>-22</v>
      </c>
      <c r="AG389" s="154">
        <f t="shared" si="22"/>
        <v>349.23999999999995</v>
      </c>
      <c r="AH389" s="155">
        <f t="shared" si="23"/>
        <v>-7683.279999999999</v>
      </c>
      <c r="AI389" s="156"/>
    </row>
    <row r="390" spans="1:35" ht="156">
      <c r="A390" s="108">
        <v>2019</v>
      </c>
      <c r="B390" s="108">
        <v>348</v>
      </c>
      <c r="C390" s="109" t="s">
        <v>1073</v>
      </c>
      <c r="D390" s="150" t="s">
        <v>1223</v>
      </c>
      <c r="E390" s="109" t="s">
        <v>1008</v>
      </c>
      <c r="F390" s="157" t="s">
        <v>1224</v>
      </c>
      <c r="G390" s="112">
        <v>79.3</v>
      </c>
      <c r="H390" s="112">
        <v>14.3</v>
      </c>
      <c r="I390" s="143" t="s">
        <v>125</v>
      </c>
      <c r="J390" s="112">
        <f t="shared" si="20"/>
        <v>65</v>
      </c>
      <c r="K390" s="151" t="s">
        <v>207</v>
      </c>
      <c r="L390" s="108">
        <v>2019</v>
      </c>
      <c r="M390" s="108">
        <v>2410</v>
      </c>
      <c r="N390" s="109" t="s">
        <v>1189</v>
      </c>
      <c r="O390" s="111" t="s">
        <v>202</v>
      </c>
      <c r="P390" s="109" t="s">
        <v>203</v>
      </c>
      <c r="Q390" s="109" t="s">
        <v>203</v>
      </c>
      <c r="R390" s="108">
        <v>5</v>
      </c>
      <c r="S390" s="111" t="s">
        <v>167</v>
      </c>
      <c r="T390" s="108">
        <v>1040204</v>
      </c>
      <c r="U390" s="108">
        <v>1580</v>
      </c>
      <c r="V390" s="108">
        <v>1368</v>
      </c>
      <c r="W390" s="108">
        <v>99</v>
      </c>
      <c r="X390" s="113">
        <v>2019</v>
      </c>
      <c r="Y390" s="113">
        <v>253</v>
      </c>
      <c r="Z390" s="113">
        <v>0</v>
      </c>
      <c r="AA390" s="114" t="s">
        <v>1073</v>
      </c>
      <c r="AB390" s="108">
        <v>597</v>
      </c>
      <c r="AC390" s="109" t="s">
        <v>1180</v>
      </c>
      <c r="AD390" s="152" t="s">
        <v>984</v>
      </c>
      <c r="AE390" s="152" t="s">
        <v>1180</v>
      </c>
      <c r="AF390" s="153">
        <f t="shared" si="21"/>
        <v>-22</v>
      </c>
      <c r="AG390" s="154">
        <f t="shared" si="22"/>
        <v>65</v>
      </c>
      <c r="AH390" s="155">
        <f t="shared" si="23"/>
        <v>-1430</v>
      </c>
      <c r="AI390" s="156"/>
    </row>
    <row r="391" spans="1:35" ht="24">
      <c r="A391" s="108">
        <v>2019</v>
      </c>
      <c r="B391" s="108">
        <v>349</v>
      </c>
      <c r="C391" s="109" t="s">
        <v>1073</v>
      </c>
      <c r="D391" s="150" t="s">
        <v>1225</v>
      </c>
      <c r="E391" s="109" t="s">
        <v>1226</v>
      </c>
      <c r="F391" s="157" t="s">
        <v>1227</v>
      </c>
      <c r="G391" s="112">
        <v>1874.04</v>
      </c>
      <c r="H391" s="112">
        <v>337.94</v>
      </c>
      <c r="I391" s="143" t="s">
        <v>125</v>
      </c>
      <c r="J391" s="112">
        <f t="shared" si="20"/>
        <v>1536.1</v>
      </c>
      <c r="K391" s="151" t="s">
        <v>607</v>
      </c>
      <c r="L391" s="108">
        <v>2019</v>
      </c>
      <c r="M391" s="108">
        <v>2405</v>
      </c>
      <c r="N391" s="109" t="s">
        <v>1189</v>
      </c>
      <c r="O391" s="111" t="s">
        <v>222</v>
      </c>
      <c r="P391" s="109" t="s">
        <v>223</v>
      </c>
      <c r="Q391" s="109" t="s">
        <v>223</v>
      </c>
      <c r="R391" s="108">
        <v>8</v>
      </c>
      <c r="S391" s="111" t="s">
        <v>146</v>
      </c>
      <c r="T391" s="108">
        <v>1090503</v>
      </c>
      <c r="U391" s="108">
        <v>3550</v>
      </c>
      <c r="V391" s="108">
        <v>1738</v>
      </c>
      <c r="W391" s="108">
        <v>1</v>
      </c>
      <c r="X391" s="113">
        <v>2019</v>
      </c>
      <c r="Y391" s="113">
        <v>116</v>
      </c>
      <c r="Z391" s="113">
        <v>0</v>
      </c>
      <c r="AA391" s="114" t="s">
        <v>1073</v>
      </c>
      <c r="AB391" s="108">
        <v>589</v>
      </c>
      <c r="AC391" s="109" t="s">
        <v>1180</v>
      </c>
      <c r="AD391" s="152" t="s">
        <v>984</v>
      </c>
      <c r="AE391" s="152" t="s">
        <v>1180</v>
      </c>
      <c r="AF391" s="153">
        <f t="shared" si="21"/>
        <v>-22</v>
      </c>
      <c r="AG391" s="154">
        <f t="shared" si="22"/>
        <v>1536.1</v>
      </c>
      <c r="AH391" s="155">
        <f t="shared" si="23"/>
        <v>-33794.2</v>
      </c>
      <c r="AI391" s="156"/>
    </row>
    <row r="392" spans="1:35" ht="24">
      <c r="A392" s="108">
        <v>2019</v>
      </c>
      <c r="B392" s="108">
        <v>350</v>
      </c>
      <c r="C392" s="109" t="s">
        <v>1180</v>
      </c>
      <c r="D392" s="150" t="s">
        <v>1228</v>
      </c>
      <c r="E392" s="109" t="s">
        <v>1081</v>
      </c>
      <c r="F392" s="157" t="s">
        <v>1229</v>
      </c>
      <c r="G392" s="112">
        <v>318.73</v>
      </c>
      <c r="H392" s="112">
        <v>28.98</v>
      </c>
      <c r="I392" s="143" t="s">
        <v>125</v>
      </c>
      <c r="J392" s="112">
        <f aca="true" t="shared" si="24" ref="J392:J455">IF(I392="SI",G392-H392,G392)</f>
        <v>289.75</v>
      </c>
      <c r="K392" s="151" t="s">
        <v>126</v>
      </c>
      <c r="L392" s="108">
        <v>2019</v>
      </c>
      <c r="M392" s="108">
        <v>2453</v>
      </c>
      <c r="N392" s="109" t="s">
        <v>1230</v>
      </c>
      <c r="O392" s="111" t="s">
        <v>215</v>
      </c>
      <c r="P392" s="109" t="s">
        <v>216</v>
      </c>
      <c r="Q392" s="109" t="s">
        <v>216</v>
      </c>
      <c r="R392" s="108">
        <v>8</v>
      </c>
      <c r="S392" s="111" t="s">
        <v>146</v>
      </c>
      <c r="T392" s="108">
        <v>1090503</v>
      </c>
      <c r="U392" s="108">
        <v>3550</v>
      </c>
      <c r="V392" s="108">
        <v>1738</v>
      </c>
      <c r="W392" s="108">
        <v>99</v>
      </c>
      <c r="X392" s="113">
        <v>2019</v>
      </c>
      <c r="Y392" s="113">
        <v>125</v>
      </c>
      <c r="Z392" s="113">
        <v>0</v>
      </c>
      <c r="AA392" s="114" t="s">
        <v>1180</v>
      </c>
      <c r="AB392" s="108">
        <v>651</v>
      </c>
      <c r="AC392" s="109" t="s">
        <v>1194</v>
      </c>
      <c r="AD392" s="152" t="s">
        <v>1231</v>
      </c>
      <c r="AE392" s="152" t="s">
        <v>1194</v>
      </c>
      <c r="AF392" s="153">
        <f aca="true" t="shared" si="25" ref="AF392:AF455">AE392-AD392</f>
        <v>-18</v>
      </c>
      <c r="AG392" s="154">
        <f aca="true" t="shared" si="26" ref="AG392:AG455">IF(AI392="SI",0,J392)</f>
        <v>289.75</v>
      </c>
      <c r="AH392" s="155">
        <f aca="true" t="shared" si="27" ref="AH392:AH455">AG392*AF392</f>
        <v>-5215.5</v>
      </c>
      <c r="AI392" s="156"/>
    </row>
    <row r="393" spans="1:35" ht="24">
      <c r="A393" s="108">
        <v>2019</v>
      </c>
      <c r="B393" s="108">
        <v>351</v>
      </c>
      <c r="C393" s="109" t="s">
        <v>1180</v>
      </c>
      <c r="D393" s="150" t="s">
        <v>1232</v>
      </c>
      <c r="E393" s="109" t="s">
        <v>1189</v>
      </c>
      <c r="F393" s="157" t="s">
        <v>1233</v>
      </c>
      <c r="G393" s="112">
        <v>1938.96</v>
      </c>
      <c r="H393" s="112">
        <v>176.27</v>
      </c>
      <c r="I393" s="143" t="s">
        <v>125</v>
      </c>
      <c r="J393" s="112">
        <f t="shared" si="24"/>
        <v>1762.69</v>
      </c>
      <c r="K393" s="151" t="s">
        <v>126</v>
      </c>
      <c r="L393" s="108">
        <v>2019</v>
      </c>
      <c r="M393" s="108">
        <v>2429</v>
      </c>
      <c r="N393" s="109" t="s">
        <v>1073</v>
      </c>
      <c r="O393" s="111" t="s">
        <v>215</v>
      </c>
      <c r="P393" s="109" t="s">
        <v>216</v>
      </c>
      <c r="Q393" s="109" t="s">
        <v>216</v>
      </c>
      <c r="R393" s="108">
        <v>8</v>
      </c>
      <c r="S393" s="111" t="s">
        <v>146</v>
      </c>
      <c r="T393" s="108">
        <v>1090503</v>
      </c>
      <c r="U393" s="108">
        <v>3550</v>
      </c>
      <c r="V393" s="108">
        <v>1738</v>
      </c>
      <c r="W393" s="108">
        <v>99</v>
      </c>
      <c r="X393" s="113">
        <v>2019</v>
      </c>
      <c r="Y393" s="113">
        <v>125</v>
      </c>
      <c r="Z393" s="113">
        <v>0</v>
      </c>
      <c r="AA393" s="114" t="s">
        <v>1180</v>
      </c>
      <c r="AB393" s="108">
        <v>651</v>
      </c>
      <c r="AC393" s="109" t="s">
        <v>1194</v>
      </c>
      <c r="AD393" s="152" t="s">
        <v>1234</v>
      </c>
      <c r="AE393" s="152" t="s">
        <v>1194</v>
      </c>
      <c r="AF393" s="153">
        <f t="shared" si="25"/>
        <v>-16</v>
      </c>
      <c r="AG393" s="154">
        <f t="shared" si="26"/>
        <v>1762.69</v>
      </c>
      <c r="AH393" s="155">
        <f t="shared" si="27"/>
        <v>-28203.04</v>
      </c>
      <c r="AI393" s="156"/>
    </row>
    <row r="394" spans="1:35" ht="24">
      <c r="A394" s="108">
        <v>2019</v>
      </c>
      <c r="B394" s="108">
        <v>352</v>
      </c>
      <c r="C394" s="109" t="s">
        <v>1180</v>
      </c>
      <c r="D394" s="150" t="s">
        <v>1235</v>
      </c>
      <c r="E394" s="109" t="s">
        <v>1081</v>
      </c>
      <c r="F394" s="157" t="s">
        <v>1236</v>
      </c>
      <c r="G394" s="112">
        <v>686.58</v>
      </c>
      <c r="H394" s="112">
        <v>62.42</v>
      </c>
      <c r="I394" s="143" t="s">
        <v>125</v>
      </c>
      <c r="J394" s="112">
        <f t="shared" si="24"/>
        <v>624.1600000000001</v>
      </c>
      <c r="K394" s="151" t="s">
        <v>126</v>
      </c>
      <c r="L394" s="108">
        <v>2019</v>
      </c>
      <c r="M394" s="108">
        <v>2452</v>
      </c>
      <c r="N394" s="109" t="s">
        <v>1230</v>
      </c>
      <c r="O394" s="111" t="s">
        <v>215</v>
      </c>
      <c r="P394" s="109" t="s">
        <v>216</v>
      </c>
      <c r="Q394" s="109" t="s">
        <v>216</v>
      </c>
      <c r="R394" s="108">
        <v>8</v>
      </c>
      <c r="S394" s="111" t="s">
        <v>146</v>
      </c>
      <c r="T394" s="108">
        <v>1090503</v>
      </c>
      <c r="U394" s="108">
        <v>3550</v>
      </c>
      <c r="V394" s="108">
        <v>1738</v>
      </c>
      <c r="W394" s="108">
        <v>99</v>
      </c>
      <c r="X394" s="113">
        <v>2019</v>
      </c>
      <c r="Y394" s="113">
        <v>125</v>
      </c>
      <c r="Z394" s="113">
        <v>0</v>
      </c>
      <c r="AA394" s="114" t="s">
        <v>1180</v>
      </c>
      <c r="AB394" s="108">
        <v>651</v>
      </c>
      <c r="AC394" s="109" t="s">
        <v>1194</v>
      </c>
      <c r="AD394" s="152" t="s">
        <v>1231</v>
      </c>
      <c r="AE394" s="152" t="s">
        <v>1194</v>
      </c>
      <c r="AF394" s="153">
        <f t="shared" si="25"/>
        <v>-18</v>
      </c>
      <c r="AG394" s="154">
        <f t="shared" si="26"/>
        <v>624.1600000000001</v>
      </c>
      <c r="AH394" s="155">
        <f t="shared" si="27"/>
        <v>-11234.880000000001</v>
      </c>
      <c r="AI394" s="156"/>
    </row>
    <row r="395" spans="1:35" ht="24">
      <c r="A395" s="108">
        <v>2019</v>
      </c>
      <c r="B395" s="108">
        <v>353</v>
      </c>
      <c r="C395" s="109" t="s">
        <v>1180</v>
      </c>
      <c r="D395" s="150" t="s">
        <v>1237</v>
      </c>
      <c r="E395" s="109" t="s">
        <v>1230</v>
      </c>
      <c r="F395" s="157" t="s">
        <v>1238</v>
      </c>
      <c r="G395" s="112">
        <v>803.55</v>
      </c>
      <c r="H395" s="112">
        <v>144.9</v>
      </c>
      <c r="I395" s="143" t="s">
        <v>125</v>
      </c>
      <c r="J395" s="112">
        <f t="shared" si="24"/>
        <v>658.65</v>
      </c>
      <c r="K395" s="151" t="s">
        <v>126</v>
      </c>
      <c r="L395" s="108">
        <v>2019</v>
      </c>
      <c r="M395" s="108">
        <v>2468</v>
      </c>
      <c r="N395" s="109" t="s">
        <v>1239</v>
      </c>
      <c r="O395" s="111" t="s">
        <v>642</v>
      </c>
      <c r="P395" s="109" t="s">
        <v>643</v>
      </c>
      <c r="Q395" s="109" t="s">
        <v>643</v>
      </c>
      <c r="R395" s="108">
        <v>8</v>
      </c>
      <c r="S395" s="111" t="s">
        <v>146</v>
      </c>
      <c r="T395" s="108">
        <v>1090503</v>
      </c>
      <c r="U395" s="108">
        <v>3550</v>
      </c>
      <c r="V395" s="108">
        <v>1739</v>
      </c>
      <c r="W395" s="108">
        <v>99</v>
      </c>
      <c r="X395" s="113">
        <v>2019</v>
      </c>
      <c r="Y395" s="113">
        <v>174</v>
      </c>
      <c r="Z395" s="113">
        <v>0</v>
      </c>
      <c r="AA395" s="114" t="s">
        <v>1180</v>
      </c>
      <c r="AB395" s="108">
        <v>608</v>
      </c>
      <c r="AC395" s="109" t="s">
        <v>1180</v>
      </c>
      <c r="AD395" s="152" t="s">
        <v>1240</v>
      </c>
      <c r="AE395" s="152" t="s">
        <v>1180</v>
      </c>
      <c r="AF395" s="153">
        <f t="shared" si="25"/>
        <v>-28</v>
      </c>
      <c r="AG395" s="154">
        <f t="shared" si="26"/>
        <v>658.65</v>
      </c>
      <c r="AH395" s="155">
        <f t="shared" si="27"/>
        <v>-18442.2</v>
      </c>
      <c r="AI395" s="156"/>
    </row>
    <row r="396" spans="1:35" ht="108">
      <c r="A396" s="108">
        <v>2019</v>
      </c>
      <c r="B396" s="108">
        <v>354</v>
      </c>
      <c r="C396" s="109" t="s">
        <v>1180</v>
      </c>
      <c r="D396" s="150" t="s">
        <v>1241</v>
      </c>
      <c r="E396" s="109" t="s">
        <v>1209</v>
      </c>
      <c r="F396" s="157" t="s">
        <v>1242</v>
      </c>
      <c r="G396" s="112">
        <v>3220.73</v>
      </c>
      <c r="H396" s="112">
        <v>123.87</v>
      </c>
      <c r="I396" s="143" t="s">
        <v>125</v>
      </c>
      <c r="J396" s="112">
        <f t="shared" si="24"/>
        <v>3096.86</v>
      </c>
      <c r="K396" s="151" t="s">
        <v>264</v>
      </c>
      <c r="L396" s="108">
        <v>2019</v>
      </c>
      <c r="M396" s="108">
        <v>2448</v>
      </c>
      <c r="N396" s="109" t="s">
        <v>1230</v>
      </c>
      <c r="O396" s="111" t="s">
        <v>266</v>
      </c>
      <c r="P396" s="109" t="s">
        <v>267</v>
      </c>
      <c r="Q396" s="109" t="s">
        <v>267</v>
      </c>
      <c r="R396" s="108">
        <v>5</v>
      </c>
      <c r="S396" s="111" t="s">
        <v>167</v>
      </c>
      <c r="T396" s="108">
        <v>1040503</v>
      </c>
      <c r="U396" s="108">
        <v>1900</v>
      </c>
      <c r="V396" s="108">
        <v>1416</v>
      </c>
      <c r="W396" s="108">
        <v>1</v>
      </c>
      <c r="X396" s="113">
        <v>2019</v>
      </c>
      <c r="Y396" s="113">
        <v>19</v>
      </c>
      <c r="Z396" s="113">
        <v>0</v>
      </c>
      <c r="AA396" s="114" t="s">
        <v>1180</v>
      </c>
      <c r="AB396" s="108">
        <v>598</v>
      </c>
      <c r="AC396" s="109" t="s">
        <v>1180</v>
      </c>
      <c r="AD396" s="152" t="s">
        <v>1231</v>
      </c>
      <c r="AE396" s="152" t="s">
        <v>1180</v>
      </c>
      <c r="AF396" s="153">
        <f t="shared" si="25"/>
        <v>-25</v>
      </c>
      <c r="AG396" s="154">
        <f t="shared" si="26"/>
        <v>3096.86</v>
      </c>
      <c r="AH396" s="155">
        <f t="shared" si="27"/>
        <v>-77421.5</v>
      </c>
      <c r="AI396" s="156"/>
    </row>
    <row r="397" spans="1:35" ht="108">
      <c r="A397" s="108">
        <v>2019</v>
      </c>
      <c r="B397" s="108">
        <v>355</v>
      </c>
      <c r="C397" s="109" t="s">
        <v>1180</v>
      </c>
      <c r="D397" s="150" t="s">
        <v>1243</v>
      </c>
      <c r="E397" s="109" t="s">
        <v>1209</v>
      </c>
      <c r="F397" s="157" t="s">
        <v>1244</v>
      </c>
      <c r="G397" s="112">
        <v>793.81</v>
      </c>
      <c r="H397" s="112">
        <v>30.53</v>
      </c>
      <c r="I397" s="143" t="s">
        <v>125</v>
      </c>
      <c r="J397" s="112">
        <f t="shared" si="24"/>
        <v>763.28</v>
      </c>
      <c r="K397" s="151" t="s">
        <v>264</v>
      </c>
      <c r="L397" s="108">
        <v>2019</v>
      </c>
      <c r="M397" s="108">
        <v>2449</v>
      </c>
      <c r="N397" s="109" t="s">
        <v>1230</v>
      </c>
      <c r="O397" s="111" t="s">
        <v>266</v>
      </c>
      <c r="P397" s="109" t="s">
        <v>267</v>
      </c>
      <c r="Q397" s="109" t="s">
        <v>267</v>
      </c>
      <c r="R397" s="108">
        <v>5</v>
      </c>
      <c r="S397" s="111" t="s">
        <v>167</v>
      </c>
      <c r="T397" s="108">
        <v>1040503</v>
      </c>
      <c r="U397" s="108">
        <v>1900</v>
      </c>
      <c r="V397" s="108">
        <v>1416</v>
      </c>
      <c r="W397" s="108">
        <v>1</v>
      </c>
      <c r="X397" s="113">
        <v>2019</v>
      </c>
      <c r="Y397" s="113">
        <v>19</v>
      </c>
      <c r="Z397" s="113">
        <v>0</v>
      </c>
      <c r="AA397" s="114" t="s">
        <v>1180</v>
      </c>
      <c r="AB397" s="108">
        <v>598</v>
      </c>
      <c r="AC397" s="109" t="s">
        <v>1180</v>
      </c>
      <c r="AD397" s="152" t="s">
        <v>1231</v>
      </c>
      <c r="AE397" s="152" t="s">
        <v>1180</v>
      </c>
      <c r="AF397" s="153">
        <f t="shared" si="25"/>
        <v>-25</v>
      </c>
      <c r="AG397" s="154">
        <f t="shared" si="26"/>
        <v>763.28</v>
      </c>
      <c r="AH397" s="155">
        <f t="shared" si="27"/>
        <v>-19082</v>
      </c>
      <c r="AI397" s="156"/>
    </row>
    <row r="398" spans="1:35" ht="96">
      <c r="A398" s="108">
        <v>2019</v>
      </c>
      <c r="B398" s="108">
        <v>356</v>
      </c>
      <c r="C398" s="109" t="s">
        <v>1180</v>
      </c>
      <c r="D398" s="150" t="s">
        <v>1245</v>
      </c>
      <c r="E398" s="109" t="s">
        <v>1203</v>
      </c>
      <c r="F398" s="157" t="s">
        <v>1246</v>
      </c>
      <c r="G398" s="112">
        <v>496.71</v>
      </c>
      <c r="H398" s="112">
        <v>23.65</v>
      </c>
      <c r="I398" s="143" t="s">
        <v>125</v>
      </c>
      <c r="J398" s="112">
        <f t="shared" si="24"/>
        <v>473.06</v>
      </c>
      <c r="K398" s="151" t="s">
        <v>239</v>
      </c>
      <c r="L398" s="108">
        <v>2019</v>
      </c>
      <c r="M398" s="108">
        <v>2422</v>
      </c>
      <c r="N398" s="109" t="s">
        <v>1073</v>
      </c>
      <c r="O398" s="111" t="s">
        <v>241</v>
      </c>
      <c r="P398" s="109" t="s">
        <v>242</v>
      </c>
      <c r="Q398" s="109" t="s">
        <v>611</v>
      </c>
      <c r="R398" s="108">
        <v>2</v>
      </c>
      <c r="S398" s="111" t="s">
        <v>129</v>
      </c>
      <c r="T398" s="108">
        <v>1010803</v>
      </c>
      <c r="U398" s="108">
        <v>800</v>
      </c>
      <c r="V398" s="108">
        <v>1043</v>
      </c>
      <c r="W398" s="108">
        <v>1</v>
      </c>
      <c r="X398" s="113">
        <v>2019</v>
      </c>
      <c r="Y398" s="113">
        <v>27</v>
      </c>
      <c r="Z398" s="113">
        <v>0</v>
      </c>
      <c r="AA398" s="114" t="s">
        <v>1180</v>
      </c>
      <c r="AB398" s="108">
        <v>602</v>
      </c>
      <c r="AC398" s="109" t="s">
        <v>1180</v>
      </c>
      <c r="AD398" s="152" t="s">
        <v>1234</v>
      </c>
      <c r="AE398" s="152" t="s">
        <v>1180</v>
      </c>
      <c r="AF398" s="153">
        <f t="shared" si="25"/>
        <v>-23</v>
      </c>
      <c r="AG398" s="154">
        <f t="shared" si="26"/>
        <v>473.06</v>
      </c>
      <c r="AH398" s="155">
        <f t="shared" si="27"/>
        <v>-10880.38</v>
      </c>
      <c r="AI398" s="156"/>
    </row>
    <row r="399" spans="1:35" ht="144">
      <c r="A399" s="108">
        <v>2019</v>
      </c>
      <c r="B399" s="108">
        <v>357</v>
      </c>
      <c r="C399" s="109" t="s">
        <v>1180</v>
      </c>
      <c r="D399" s="150" t="s">
        <v>1247</v>
      </c>
      <c r="E399" s="109" t="s">
        <v>1203</v>
      </c>
      <c r="F399" s="157" t="s">
        <v>1248</v>
      </c>
      <c r="G399" s="112">
        <v>1245.63</v>
      </c>
      <c r="H399" s="112">
        <v>59.32</v>
      </c>
      <c r="I399" s="143" t="s">
        <v>125</v>
      </c>
      <c r="J399" s="112">
        <f t="shared" si="24"/>
        <v>1186.3100000000002</v>
      </c>
      <c r="K399" s="151" t="s">
        <v>239</v>
      </c>
      <c r="L399" s="108">
        <v>2019</v>
      </c>
      <c r="M399" s="108">
        <v>2426</v>
      </c>
      <c r="N399" s="109" t="s">
        <v>1073</v>
      </c>
      <c r="O399" s="111" t="s">
        <v>241</v>
      </c>
      <c r="P399" s="109" t="s">
        <v>242</v>
      </c>
      <c r="Q399" s="109" t="s">
        <v>611</v>
      </c>
      <c r="R399" s="108">
        <v>5</v>
      </c>
      <c r="S399" s="111" t="s">
        <v>167</v>
      </c>
      <c r="T399" s="108">
        <v>1040503</v>
      </c>
      <c r="U399" s="108">
        <v>1900</v>
      </c>
      <c r="V399" s="108">
        <v>1416</v>
      </c>
      <c r="W399" s="108">
        <v>1</v>
      </c>
      <c r="X399" s="113">
        <v>2019</v>
      </c>
      <c r="Y399" s="113">
        <v>21</v>
      </c>
      <c r="Z399" s="113">
        <v>0</v>
      </c>
      <c r="AA399" s="114" t="s">
        <v>1180</v>
      </c>
      <c r="AB399" s="108">
        <v>605</v>
      </c>
      <c r="AC399" s="109" t="s">
        <v>1180</v>
      </c>
      <c r="AD399" s="152" t="s">
        <v>1234</v>
      </c>
      <c r="AE399" s="152" t="s">
        <v>1180</v>
      </c>
      <c r="AF399" s="153">
        <f t="shared" si="25"/>
        <v>-23</v>
      </c>
      <c r="AG399" s="154">
        <f t="shared" si="26"/>
        <v>1186.3100000000002</v>
      </c>
      <c r="AH399" s="155">
        <f t="shared" si="27"/>
        <v>-27285.130000000005</v>
      </c>
      <c r="AI399" s="156"/>
    </row>
    <row r="400" spans="1:35" ht="84">
      <c r="A400" s="108">
        <v>2019</v>
      </c>
      <c r="B400" s="108">
        <v>358</v>
      </c>
      <c r="C400" s="109" t="s">
        <v>1180</v>
      </c>
      <c r="D400" s="150" t="s">
        <v>1249</v>
      </c>
      <c r="E400" s="109" t="s">
        <v>1203</v>
      </c>
      <c r="F400" s="157" t="s">
        <v>1250</v>
      </c>
      <c r="G400" s="112">
        <v>759.05</v>
      </c>
      <c r="H400" s="112">
        <v>36.15</v>
      </c>
      <c r="I400" s="143" t="s">
        <v>125</v>
      </c>
      <c r="J400" s="112">
        <f t="shared" si="24"/>
        <v>722.9</v>
      </c>
      <c r="K400" s="151" t="s">
        <v>239</v>
      </c>
      <c r="L400" s="108">
        <v>2019</v>
      </c>
      <c r="M400" s="108">
        <v>2423</v>
      </c>
      <c r="N400" s="109" t="s">
        <v>1073</v>
      </c>
      <c r="O400" s="111" t="s">
        <v>241</v>
      </c>
      <c r="P400" s="109" t="s">
        <v>242</v>
      </c>
      <c r="Q400" s="109" t="s">
        <v>611</v>
      </c>
      <c r="R400" s="108">
        <v>5</v>
      </c>
      <c r="S400" s="111" t="s">
        <v>167</v>
      </c>
      <c r="T400" s="108">
        <v>1040103</v>
      </c>
      <c r="U400" s="108">
        <v>1460</v>
      </c>
      <c r="V400" s="108">
        <v>1346</v>
      </c>
      <c r="W400" s="108">
        <v>3</v>
      </c>
      <c r="X400" s="113">
        <v>2019</v>
      </c>
      <c r="Y400" s="113">
        <v>22</v>
      </c>
      <c r="Z400" s="113">
        <v>0</v>
      </c>
      <c r="AA400" s="114" t="s">
        <v>1180</v>
      </c>
      <c r="AB400" s="108">
        <v>603</v>
      </c>
      <c r="AC400" s="109" t="s">
        <v>1180</v>
      </c>
      <c r="AD400" s="152" t="s">
        <v>1234</v>
      </c>
      <c r="AE400" s="152" t="s">
        <v>1180</v>
      </c>
      <c r="AF400" s="153">
        <f t="shared" si="25"/>
        <v>-23</v>
      </c>
      <c r="AG400" s="154">
        <f t="shared" si="26"/>
        <v>722.9</v>
      </c>
      <c r="AH400" s="155">
        <f t="shared" si="27"/>
        <v>-16626.7</v>
      </c>
      <c r="AI400" s="156"/>
    </row>
    <row r="401" spans="1:35" ht="96">
      <c r="A401" s="108">
        <v>2019</v>
      </c>
      <c r="B401" s="108">
        <v>359</v>
      </c>
      <c r="C401" s="109" t="s">
        <v>1180</v>
      </c>
      <c r="D401" s="150" t="s">
        <v>1251</v>
      </c>
      <c r="E401" s="109" t="s">
        <v>1203</v>
      </c>
      <c r="F401" s="157" t="s">
        <v>1252</v>
      </c>
      <c r="G401" s="112">
        <v>453.63</v>
      </c>
      <c r="H401" s="112">
        <v>21.6</v>
      </c>
      <c r="I401" s="143" t="s">
        <v>125</v>
      </c>
      <c r="J401" s="112">
        <f t="shared" si="24"/>
        <v>432.03</v>
      </c>
      <c r="K401" s="151" t="s">
        <v>239</v>
      </c>
      <c r="L401" s="108">
        <v>2019</v>
      </c>
      <c r="M401" s="108">
        <v>2425</v>
      </c>
      <c r="N401" s="109" t="s">
        <v>1073</v>
      </c>
      <c r="O401" s="111" t="s">
        <v>241</v>
      </c>
      <c r="P401" s="109" t="s">
        <v>242</v>
      </c>
      <c r="Q401" s="109" t="s">
        <v>611</v>
      </c>
      <c r="R401" s="108">
        <v>5</v>
      </c>
      <c r="S401" s="111" t="s">
        <v>167</v>
      </c>
      <c r="T401" s="108">
        <v>1040203</v>
      </c>
      <c r="U401" s="108">
        <v>1570</v>
      </c>
      <c r="V401" s="108">
        <v>1420</v>
      </c>
      <c r="W401" s="108">
        <v>99</v>
      </c>
      <c r="X401" s="113">
        <v>2019</v>
      </c>
      <c r="Y401" s="113">
        <v>23</v>
      </c>
      <c r="Z401" s="113">
        <v>0</v>
      </c>
      <c r="AA401" s="114" t="s">
        <v>1180</v>
      </c>
      <c r="AB401" s="108">
        <v>604</v>
      </c>
      <c r="AC401" s="109" t="s">
        <v>1180</v>
      </c>
      <c r="AD401" s="152" t="s">
        <v>1234</v>
      </c>
      <c r="AE401" s="152" t="s">
        <v>1180</v>
      </c>
      <c r="AF401" s="153">
        <f t="shared" si="25"/>
        <v>-23</v>
      </c>
      <c r="AG401" s="154">
        <f t="shared" si="26"/>
        <v>432.03</v>
      </c>
      <c r="AH401" s="155">
        <f t="shared" si="27"/>
        <v>-9936.689999999999</v>
      </c>
      <c r="AI401" s="156"/>
    </row>
    <row r="402" spans="1:35" ht="120">
      <c r="A402" s="108">
        <v>2019</v>
      </c>
      <c r="B402" s="108">
        <v>360</v>
      </c>
      <c r="C402" s="109" t="s">
        <v>1180</v>
      </c>
      <c r="D402" s="150" t="s">
        <v>1253</v>
      </c>
      <c r="E402" s="109" t="s">
        <v>1203</v>
      </c>
      <c r="F402" s="157" t="s">
        <v>1254</v>
      </c>
      <c r="G402" s="112">
        <v>211.09</v>
      </c>
      <c r="H402" s="112">
        <v>10.05</v>
      </c>
      <c r="I402" s="143" t="s">
        <v>125</v>
      </c>
      <c r="J402" s="112">
        <f t="shared" si="24"/>
        <v>201.04</v>
      </c>
      <c r="K402" s="151" t="s">
        <v>239</v>
      </c>
      <c r="L402" s="108">
        <v>2019</v>
      </c>
      <c r="M402" s="108">
        <v>2421</v>
      </c>
      <c r="N402" s="109" t="s">
        <v>1073</v>
      </c>
      <c r="O402" s="111" t="s">
        <v>241</v>
      </c>
      <c r="P402" s="109" t="s">
        <v>242</v>
      </c>
      <c r="Q402" s="109" t="s">
        <v>611</v>
      </c>
      <c r="R402" s="108">
        <v>6</v>
      </c>
      <c r="S402" s="111" t="s">
        <v>250</v>
      </c>
      <c r="T402" s="108">
        <v>1100403</v>
      </c>
      <c r="U402" s="108">
        <v>4100</v>
      </c>
      <c r="V402" s="108">
        <v>1782</v>
      </c>
      <c r="W402" s="108">
        <v>99</v>
      </c>
      <c r="X402" s="113">
        <v>2019</v>
      </c>
      <c r="Y402" s="113">
        <v>25</v>
      </c>
      <c r="Z402" s="113">
        <v>0</v>
      </c>
      <c r="AA402" s="114" t="s">
        <v>1180</v>
      </c>
      <c r="AB402" s="108">
        <v>607</v>
      </c>
      <c r="AC402" s="109" t="s">
        <v>1180</v>
      </c>
      <c r="AD402" s="152" t="s">
        <v>1234</v>
      </c>
      <c r="AE402" s="152" t="s">
        <v>1180</v>
      </c>
      <c r="AF402" s="153">
        <f t="shared" si="25"/>
        <v>-23</v>
      </c>
      <c r="AG402" s="154">
        <f t="shared" si="26"/>
        <v>201.04</v>
      </c>
      <c r="AH402" s="155">
        <f t="shared" si="27"/>
        <v>-4623.92</v>
      </c>
      <c r="AI402" s="156"/>
    </row>
    <row r="403" spans="1:35" ht="72">
      <c r="A403" s="108">
        <v>2019</v>
      </c>
      <c r="B403" s="108">
        <v>361</v>
      </c>
      <c r="C403" s="109" t="s">
        <v>1180</v>
      </c>
      <c r="D403" s="150" t="s">
        <v>1255</v>
      </c>
      <c r="E403" s="109" t="s">
        <v>1203</v>
      </c>
      <c r="F403" s="157" t="s">
        <v>1256</v>
      </c>
      <c r="G403" s="112">
        <v>2829.57</v>
      </c>
      <c r="H403" s="112">
        <v>134.74</v>
      </c>
      <c r="I403" s="143" t="s">
        <v>125</v>
      </c>
      <c r="J403" s="112">
        <f t="shared" si="24"/>
        <v>2694.83</v>
      </c>
      <c r="K403" s="151" t="s">
        <v>239</v>
      </c>
      <c r="L403" s="108">
        <v>2019</v>
      </c>
      <c r="M403" s="108">
        <v>2444</v>
      </c>
      <c r="N403" s="109" t="s">
        <v>1230</v>
      </c>
      <c r="O403" s="111" t="s">
        <v>241</v>
      </c>
      <c r="P403" s="109" t="s">
        <v>242</v>
      </c>
      <c r="Q403" s="109" t="s">
        <v>611</v>
      </c>
      <c r="R403" s="108">
        <v>5</v>
      </c>
      <c r="S403" s="111" t="s">
        <v>167</v>
      </c>
      <c r="T403" s="108">
        <v>1040503</v>
      </c>
      <c r="U403" s="108">
        <v>1900</v>
      </c>
      <c r="V403" s="108">
        <v>1421</v>
      </c>
      <c r="W403" s="108">
        <v>99</v>
      </c>
      <c r="X403" s="113">
        <v>2019</v>
      </c>
      <c r="Y403" s="113">
        <v>24</v>
      </c>
      <c r="Z403" s="113">
        <v>0</v>
      </c>
      <c r="AA403" s="114" t="s">
        <v>1180</v>
      </c>
      <c r="AB403" s="108">
        <v>606</v>
      </c>
      <c r="AC403" s="109" t="s">
        <v>1180</v>
      </c>
      <c r="AD403" s="152" t="s">
        <v>1231</v>
      </c>
      <c r="AE403" s="152" t="s">
        <v>1180</v>
      </c>
      <c r="AF403" s="153">
        <f t="shared" si="25"/>
        <v>-25</v>
      </c>
      <c r="AG403" s="154">
        <f t="shared" si="26"/>
        <v>2694.83</v>
      </c>
      <c r="AH403" s="155">
        <f t="shared" si="27"/>
        <v>-67370.75</v>
      </c>
      <c r="AI403" s="156"/>
    </row>
    <row r="404" spans="1:35" ht="120">
      <c r="A404" s="108">
        <v>2019</v>
      </c>
      <c r="B404" s="108">
        <v>362</v>
      </c>
      <c r="C404" s="109" t="s">
        <v>1180</v>
      </c>
      <c r="D404" s="150" t="s">
        <v>1257</v>
      </c>
      <c r="E404" s="109" t="s">
        <v>1258</v>
      </c>
      <c r="F404" s="157" t="s">
        <v>1259</v>
      </c>
      <c r="G404" s="112">
        <v>100.08</v>
      </c>
      <c r="H404" s="112">
        <v>18.08</v>
      </c>
      <c r="I404" s="143" t="s">
        <v>125</v>
      </c>
      <c r="J404" s="112">
        <f t="shared" si="24"/>
        <v>82</v>
      </c>
      <c r="K404" s="151" t="s">
        <v>557</v>
      </c>
      <c r="L404" s="108">
        <v>2019</v>
      </c>
      <c r="M404" s="108">
        <v>2521</v>
      </c>
      <c r="N404" s="109" t="s">
        <v>1180</v>
      </c>
      <c r="O404" s="111" t="s">
        <v>165</v>
      </c>
      <c r="P404" s="109" t="s">
        <v>166</v>
      </c>
      <c r="Q404" s="109" t="s">
        <v>166</v>
      </c>
      <c r="R404" s="108">
        <v>5</v>
      </c>
      <c r="S404" s="111" t="s">
        <v>167</v>
      </c>
      <c r="T404" s="108">
        <v>1040103</v>
      </c>
      <c r="U404" s="108">
        <v>1460</v>
      </c>
      <c r="V404" s="108">
        <v>1346</v>
      </c>
      <c r="W404" s="108">
        <v>2</v>
      </c>
      <c r="X404" s="113">
        <v>2019</v>
      </c>
      <c r="Y404" s="113">
        <v>122</v>
      </c>
      <c r="Z404" s="113">
        <v>0</v>
      </c>
      <c r="AA404" s="114" t="s">
        <v>1180</v>
      </c>
      <c r="AB404" s="108">
        <v>600</v>
      </c>
      <c r="AC404" s="109" t="s">
        <v>1180</v>
      </c>
      <c r="AD404" s="152" t="s">
        <v>1260</v>
      </c>
      <c r="AE404" s="152" t="s">
        <v>1180</v>
      </c>
      <c r="AF404" s="153">
        <f t="shared" si="25"/>
        <v>-30</v>
      </c>
      <c r="AG404" s="154">
        <f t="shared" si="26"/>
        <v>82</v>
      </c>
      <c r="AH404" s="155">
        <f t="shared" si="27"/>
        <v>-2460</v>
      </c>
      <c r="AI404" s="156"/>
    </row>
    <row r="405" spans="1:35" ht="120">
      <c r="A405" s="108">
        <v>2019</v>
      </c>
      <c r="B405" s="108">
        <v>363</v>
      </c>
      <c r="C405" s="109" t="s">
        <v>1180</v>
      </c>
      <c r="D405" s="150" t="s">
        <v>1261</v>
      </c>
      <c r="E405" s="109" t="s">
        <v>1258</v>
      </c>
      <c r="F405" s="157" t="s">
        <v>1262</v>
      </c>
      <c r="G405" s="112">
        <v>60.97</v>
      </c>
      <c r="H405" s="112">
        <v>10.97</v>
      </c>
      <c r="I405" s="143" t="s">
        <v>125</v>
      </c>
      <c r="J405" s="112">
        <f t="shared" si="24"/>
        <v>50</v>
      </c>
      <c r="K405" s="151" t="s">
        <v>557</v>
      </c>
      <c r="L405" s="108">
        <v>2019</v>
      </c>
      <c r="M405" s="108">
        <v>2519</v>
      </c>
      <c r="N405" s="109" t="s">
        <v>1180</v>
      </c>
      <c r="O405" s="111" t="s">
        <v>165</v>
      </c>
      <c r="P405" s="109" t="s">
        <v>166</v>
      </c>
      <c r="Q405" s="109" t="s">
        <v>166</v>
      </c>
      <c r="R405" s="108">
        <v>5</v>
      </c>
      <c r="S405" s="111" t="s">
        <v>167</v>
      </c>
      <c r="T405" s="108">
        <v>1040203</v>
      </c>
      <c r="U405" s="108">
        <v>1570</v>
      </c>
      <c r="V405" s="108">
        <v>1366</v>
      </c>
      <c r="W405" s="108">
        <v>2</v>
      </c>
      <c r="X405" s="113">
        <v>2019</v>
      </c>
      <c r="Y405" s="113">
        <v>123</v>
      </c>
      <c r="Z405" s="113">
        <v>0</v>
      </c>
      <c r="AA405" s="114" t="s">
        <v>1180</v>
      </c>
      <c r="AB405" s="108">
        <v>601</v>
      </c>
      <c r="AC405" s="109" t="s">
        <v>1180</v>
      </c>
      <c r="AD405" s="152" t="s">
        <v>1260</v>
      </c>
      <c r="AE405" s="152" t="s">
        <v>1180</v>
      </c>
      <c r="AF405" s="153">
        <f t="shared" si="25"/>
        <v>-30</v>
      </c>
      <c r="AG405" s="154">
        <f t="shared" si="26"/>
        <v>50</v>
      </c>
      <c r="AH405" s="155">
        <f t="shared" si="27"/>
        <v>-1500</v>
      </c>
      <c r="AI405" s="156"/>
    </row>
    <row r="406" spans="1:35" ht="120">
      <c r="A406" s="108">
        <v>2019</v>
      </c>
      <c r="B406" s="108">
        <v>364</v>
      </c>
      <c r="C406" s="109" t="s">
        <v>1180</v>
      </c>
      <c r="D406" s="150" t="s">
        <v>1263</v>
      </c>
      <c r="E406" s="109" t="s">
        <v>1258</v>
      </c>
      <c r="F406" s="157" t="s">
        <v>1264</v>
      </c>
      <c r="G406" s="112">
        <v>65.86</v>
      </c>
      <c r="H406" s="112">
        <v>11.86</v>
      </c>
      <c r="I406" s="143" t="s">
        <v>125</v>
      </c>
      <c r="J406" s="112">
        <f t="shared" si="24"/>
        <v>54</v>
      </c>
      <c r="K406" s="151" t="s">
        <v>557</v>
      </c>
      <c r="L406" s="108">
        <v>2019</v>
      </c>
      <c r="M406" s="108">
        <v>2520</v>
      </c>
      <c r="N406" s="109" t="s">
        <v>1180</v>
      </c>
      <c r="O406" s="111" t="s">
        <v>165</v>
      </c>
      <c r="P406" s="109" t="s">
        <v>166</v>
      </c>
      <c r="Q406" s="109" t="s">
        <v>166</v>
      </c>
      <c r="R406" s="108" t="s">
        <v>356</v>
      </c>
      <c r="S406" s="111" t="s">
        <v>356</v>
      </c>
      <c r="T406" s="108">
        <v>1010803</v>
      </c>
      <c r="U406" s="108">
        <v>800</v>
      </c>
      <c r="V406" s="108">
        <v>1043</v>
      </c>
      <c r="W406" s="108">
        <v>5</v>
      </c>
      <c r="X406" s="113">
        <v>2019</v>
      </c>
      <c r="Y406" s="113">
        <v>121</v>
      </c>
      <c r="Z406" s="113">
        <v>0</v>
      </c>
      <c r="AA406" s="114" t="s">
        <v>1180</v>
      </c>
      <c r="AB406" s="108">
        <v>599</v>
      </c>
      <c r="AC406" s="109" t="s">
        <v>1180</v>
      </c>
      <c r="AD406" s="152" t="s">
        <v>1260</v>
      </c>
      <c r="AE406" s="152" t="s">
        <v>1180</v>
      </c>
      <c r="AF406" s="153">
        <f t="shared" si="25"/>
        <v>-30</v>
      </c>
      <c r="AG406" s="154">
        <f t="shared" si="26"/>
        <v>54</v>
      </c>
      <c r="AH406" s="155">
        <f t="shared" si="27"/>
        <v>-1620</v>
      </c>
      <c r="AI406" s="156"/>
    </row>
    <row r="407" spans="1:35" ht="108">
      <c r="A407" s="108">
        <v>2019</v>
      </c>
      <c r="B407" s="108">
        <v>365</v>
      </c>
      <c r="C407" s="109" t="s">
        <v>1180</v>
      </c>
      <c r="D407" s="150" t="s">
        <v>1265</v>
      </c>
      <c r="E407" s="109" t="s">
        <v>1258</v>
      </c>
      <c r="F407" s="157" t="s">
        <v>1266</v>
      </c>
      <c r="G407" s="112">
        <v>12.18</v>
      </c>
      <c r="H407" s="112">
        <v>2.18</v>
      </c>
      <c r="I407" s="143" t="s">
        <v>125</v>
      </c>
      <c r="J407" s="112">
        <f t="shared" si="24"/>
        <v>10</v>
      </c>
      <c r="K407" s="151" t="s">
        <v>557</v>
      </c>
      <c r="L407" s="108">
        <v>2019</v>
      </c>
      <c r="M407" s="108">
        <v>2518</v>
      </c>
      <c r="N407" s="109" t="s">
        <v>1180</v>
      </c>
      <c r="O407" s="111" t="s">
        <v>165</v>
      </c>
      <c r="P407" s="109" t="s">
        <v>166</v>
      </c>
      <c r="Q407" s="109" t="s">
        <v>166</v>
      </c>
      <c r="R407" s="108">
        <v>9</v>
      </c>
      <c r="S407" s="111" t="s">
        <v>175</v>
      </c>
      <c r="T407" s="108">
        <v>1060203</v>
      </c>
      <c r="U407" s="108">
        <v>2340</v>
      </c>
      <c r="V407" s="108">
        <v>1830</v>
      </c>
      <c r="W407" s="108">
        <v>2</v>
      </c>
      <c r="X407" s="113">
        <v>2019</v>
      </c>
      <c r="Y407" s="113">
        <v>124</v>
      </c>
      <c r="Z407" s="113">
        <v>0</v>
      </c>
      <c r="AA407" s="114" t="s">
        <v>13</v>
      </c>
      <c r="AB407" s="108">
        <v>1172</v>
      </c>
      <c r="AC407" s="109" t="s">
        <v>14</v>
      </c>
      <c r="AD407" s="152" t="s">
        <v>1260</v>
      </c>
      <c r="AE407" s="152" t="s">
        <v>14</v>
      </c>
      <c r="AF407" s="153">
        <f t="shared" si="25"/>
        <v>105</v>
      </c>
      <c r="AG407" s="154">
        <f t="shared" si="26"/>
        <v>10</v>
      </c>
      <c r="AH407" s="155">
        <f t="shared" si="27"/>
        <v>1050</v>
      </c>
      <c r="AI407" s="156"/>
    </row>
    <row r="408" spans="1:35" ht="60">
      <c r="A408" s="108">
        <v>2019</v>
      </c>
      <c r="B408" s="108">
        <v>366</v>
      </c>
      <c r="C408" s="109" t="s">
        <v>1267</v>
      </c>
      <c r="D408" s="150" t="s">
        <v>1268</v>
      </c>
      <c r="E408" s="109" t="s">
        <v>1180</v>
      </c>
      <c r="F408" s="157" t="s">
        <v>1269</v>
      </c>
      <c r="G408" s="112">
        <v>20.33</v>
      </c>
      <c r="H408" s="112">
        <v>1.88</v>
      </c>
      <c r="I408" s="143" t="s">
        <v>125</v>
      </c>
      <c r="J408" s="112">
        <f t="shared" si="24"/>
        <v>18.45</v>
      </c>
      <c r="K408" s="151" t="s">
        <v>126</v>
      </c>
      <c r="L408" s="108">
        <v>2019</v>
      </c>
      <c r="M408" s="108">
        <v>2544</v>
      </c>
      <c r="N408" s="109" t="s">
        <v>1108</v>
      </c>
      <c r="O408" s="111" t="s">
        <v>402</v>
      </c>
      <c r="P408" s="109" t="s">
        <v>403</v>
      </c>
      <c r="Q408" s="109" t="s">
        <v>403</v>
      </c>
      <c r="R408" s="108">
        <v>8</v>
      </c>
      <c r="S408" s="111" t="s">
        <v>146</v>
      </c>
      <c r="T408" s="108">
        <v>1090603</v>
      </c>
      <c r="U408" s="108">
        <v>3660</v>
      </c>
      <c r="V408" s="108">
        <v>1808</v>
      </c>
      <c r="W408" s="108">
        <v>1</v>
      </c>
      <c r="X408" s="113">
        <v>2019</v>
      </c>
      <c r="Y408" s="113">
        <v>292</v>
      </c>
      <c r="Z408" s="113">
        <v>0</v>
      </c>
      <c r="AA408" s="114" t="s">
        <v>1270</v>
      </c>
      <c r="AB408" s="108">
        <v>755</v>
      </c>
      <c r="AC408" s="109" t="s">
        <v>1270</v>
      </c>
      <c r="AD408" s="152" t="s">
        <v>1271</v>
      </c>
      <c r="AE408" s="152" t="s">
        <v>1270</v>
      </c>
      <c r="AF408" s="153">
        <f t="shared" si="25"/>
        <v>3</v>
      </c>
      <c r="AG408" s="154">
        <f t="shared" si="26"/>
        <v>18.45</v>
      </c>
      <c r="AH408" s="155">
        <f t="shared" si="27"/>
        <v>55.349999999999994</v>
      </c>
      <c r="AI408" s="156"/>
    </row>
    <row r="409" spans="1:35" ht="60">
      <c r="A409" s="108">
        <v>2019</v>
      </c>
      <c r="B409" s="108">
        <v>367</v>
      </c>
      <c r="C409" s="109" t="s">
        <v>1267</v>
      </c>
      <c r="D409" s="150" t="s">
        <v>1272</v>
      </c>
      <c r="E409" s="109" t="s">
        <v>1180</v>
      </c>
      <c r="F409" s="157" t="s">
        <v>1273</v>
      </c>
      <c r="G409" s="112">
        <v>50.92</v>
      </c>
      <c r="H409" s="112">
        <v>4.63</v>
      </c>
      <c r="I409" s="143" t="s">
        <v>125</v>
      </c>
      <c r="J409" s="112">
        <f t="shared" si="24"/>
        <v>46.29</v>
      </c>
      <c r="K409" s="151" t="s">
        <v>401</v>
      </c>
      <c r="L409" s="108">
        <v>2019</v>
      </c>
      <c r="M409" s="108">
        <v>2539</v>
      </c>
      <c r="N409" s="109" t="s">
        <v>1108</v>
      </c>
      <c r="O409" s="111" t="s">
        <v>402</v>
      </c>
      <c r="P409" s="109" t="s">
        <v>403</v>
      </c>
      <c r="Q409" s="109" t="s">
        <v>403</v>
      </c>
      <c r="R409" s="108">
        <v>8</v>
      </c>
      <c r="S409" s="111" t="s">
        <v>146</v>
      </c>
      <c r="T409" s="108">
        <v>1100502</v>
      </c>
      <c r="U409" s="108">
        <v>4200</v>
      </c>
      <c r="V409" s="108">
        <v>1656</v>
      </c>
      <c r="W409" s="108">
        <v>1</v>
      </c>
      <c r="X409" s="113">
        <v>2019</v>
      </c>
      <c r="Y409" s="113">
        <v>17</v>
      </c>
      <c r="Z409" s="113">
        <v>0</v>
      </c>
      <c r="AA409" s="114" t="s">
        <v>1270</v>
      </c>
      <c r="AB409" s="108">
        <v>756</v>
      </c>
      <c r="AC409" s="109" t="s">
        <v>1270</v>
      </c>
      <c r="AD409" s="152" t="s">
        <v>1271</v>
      </c>
      <c r="AE409" s="152" t="s">
        <v>1270</v>
      </c>
      <c r="AF409" s="153">
        <f t="shared" si="25"/>
        <v>3</v>
      </c>
      <c r="AG409" s="154">
        <f t="shared" si="26"/>
        <v>46.29</v>
      </c>
      <c r="AH409" s="155">
        <f t="shared" si="27"/>
        <v>138.87</v>
      </c>
      <c r="AI409" s="156"/>
    </row>
    <row r="410" spans="1:35" ht="72">
      <c r="A410" s="108">
        <v>2019</v>
      </c>
      <c r="B410" s="108">
        <v>368</v>
      </c>
      <c r="C410" s="109" t="s">
        <v>1267</v>
      </c>
      <c r="D410" s="150" t="s">
        <v>1274</v>
      </c>
      <c r="E410" s="109" t="s">
        <v>1180</v>
      </c>
      <c r="F410" s="157" t="s">
        <v>1275</v>
      </c>
      <c r="G410" s="112">
        <v>19.06</v>
      </c>
      <c r="H410" s="112">
        <v>1.73</v>
      </c>
      <c r="I410" s="143" t="s">
        <v>125</v>
      </c>
      <c r="J410" s="112">
        <f t="shared" si="24"/>
        <v>17.33</v>
      </c>
      <c r="K410" s="151" t="s">
        <v>401</v>
      </c>
      <c r="L410" s="108">
        <v>2019</v>
      </c>
      <c r="M410" s="108">
        <v>2542</v>
      </c>
      <c r="N410" s="109" t="s">
        <v>1108</v>
      </c>
      <c r="O410" s="111" t="s">
        <v>402</v>
      </c>
      <c r="P410" s="109" t="s">
        <v>403</v>
      </c>
      <c r="Q410" s="109" t="s">
        <v>403</v>
      </c>
      <c r="R410" s="108">
        <v>2</v>
      </c>
      <c r="S410" s="111" t="s">
        <v>129</v>
      </c>
      <c r="T410" s="108">
        <v>1010803</v>
      </c>
      <c r="U410" s="108">
        <v>800</v>
      </c>
      <c r="V410" s="108">
        <v>1043</v>
      </c>
      <c r="W410" s="108">
        <v>4</v>
      </c>
      <c r="X410" s="113">
        <v>2019</v>
      </c>
      <c r="Y410" s="113">
        <v>13</v>
      </c>
      <c r="Z410" s="113">
        <v>0</v>
      </c>
      <c r="AA410" s="114" t="s">
        <v>1270</v>
      </c>
      <c r="AB410" s="108">
        <v>752</v>
      </c>
      <c r="AC410" s="109" t="s">
        <v>1270</v>
      </c>
      <c r="AD410" s="152" t="s">
        <v>1271</v>
      </c>
      <c r="AE410" s="152" t="s">
        <v>1270</v>
      </c>
      <c r="AF410" s="153">
        <f t="shared" si="25"/>
        <v>3</v>
      </c>
      <c r="AG410" s="154">
        <f t="shared" si="26"/>
        <v>17.33</v>
      </c>
      <c r="AH410" s="155">
        <f t="shared" si="27"/>
        <v>51.989999999999995</v>
      </c>
      <c r="AI410" s="156"/>
    </row>
    <row r="411" spans="1:35" ht="72">
      <c r="A411" s="108">
        <v>2019</v>
      </c>
      <c r="B411" s="108">
        <v>369</v>
      </c>
      <c r="C411" s="109" t="s">
        <v>1267</v>
      </c>
      <c r="D411" s="150" t="s">
        <v>1276</v>
      </c>
      <c r="E411" s="109" t="s">
        <v>1180</v>
      </c>
      <c r="F411" s="157" t="s">
        <v>1277</v>
      </c>
      <c r="G411" s="112">
        <v>19.06</v>
      </c>
      <c r="H411" s="112">
        <v>1.73</v>
      </c>
      <c r="I411" s="143" t="s">
        <v>125</v>
      </c>
      <c r="J411" s="112">
        <f t="shared" si="24"/>
        <v>17.33</v>
      </c>
      <c r="K411" s="151" t="s">
        <v>401</v>
      </c>
      <c r="L411" s="108">
        <v>2019</v>
      </c>
      <c r="M411" s="108">
        <v>2547</v>
      </c>
      <c r="N411" s="109" t="s">
        <v>1108</v>
      </c>
      <c r="O411" s="111" t="s">
        <v>402</v>
      </c>
      <c r="P411" s="109" t="s">
        <v>403</v>
      </c>
      <c r="Q411" s="109" t="s">
        <v>403</v>
      </c>
      <c r="R411" s="108">
        <v>5</v>
      </c>
      <c r="S411" s="111" t="s">
        <v>167</v>
      </c>
      <c r="T411" s="108">
        <v>1040203</v>
      </c>
      <c r="U411" s="108">
        <v>1570</v>
      </c>
      <c r="V411" s="108">
        <v>1366</v>
      </c>
      <c r="W411" s="108">
        <v>2</v>
      </c>
      <c r="X411" s="113">
        <v>2019</v>
      </c>
      <c r="Y411" s="113">
        <v>15</v>
      </c>
      <c r="Z411" s="113">
        <v>0</v>
      </c>
      <c r="AA411" s="114" t="s">
        <v>1270</v>
      </c>
      <c r="AB411" s="108">
        <v>753</v>
      </c>
      <c r="AC411" s="109" t="s">
        <v>1270</v>
      </c>
      <c r="AD411" s="152" t="s">
        <v>1271</v>
      </c>
      <c r="AE411" s="152" t="s">
        <v>1270</v>
      </c>
      <c r="AF411" s="153">
        <f t="shared" si="25"/>
        <v>3</v>
      </c>
      <c r="AG411" s="154">
        <f t="shared" si="26"/>
        <v>17.33</v>
      </c>
      <c r="AH411" s="155">
        <f t="shared" si="27"/>
        <v>51.989999999999995</v>
      </c>
      <c r="AI411" s="156"/>
    </row>
    <row r="412" spans="1:35" ht="72">
      <c r="A412" s="108">
        <v>2019</v>
      </c>
      <c r="B412" s="108">
        <v>370</v>
      </c>
      <c r="C412" s="109" t="s">
        <v>1267</v>
      </c>
      <c r="D412" s="150" t="s">
        <v>1278</v>
      </c>
      <c r="E412" s="109" t="s">
        <v>1180</v>
      </c>
      <c r="F412" s="157" t="s">
        <v>1275</v>
      </c>
      <c r="G412" s="112">
        <v>22.61</v>
      </c>
      <c r="H412" s="112">
        <v>2.06</v>
      </c>
      <c r="I412" s="143" t="s">
        <v>125</v>
      </c>
      <c r="J412" s="112">
        <f t="shared" si="24"/>
        <v>20.55</v>
      </c>
      <c r="K412" s="151" t="s">
        <v>401</v>
      </c>
      <c r="L412" s="108">
        <v>2019</v>
      </c>
      <c r="M412" s="108">
        <v>2545</v>
      </c>
      <c r="N412" s="109" t="s">
        <v>1108</v>
      </c>
      <c r="O412" s="111" t="s">
        <v>402</v>
      </c>
      <c r="P412" s="109" t="s">
        <v>403</v>
      </c>
      <c r="Q412" s="109" t="s">
        <v>403</v>
      </c>
      <c r="R412" s="108" t="s">
        <v>356</v>
      </c>
      <c r="S412" s="111" t="s">
        <v>356</v>
      </c>
      <c r="T412" s="108">
        <v>1010803</v>
      </c>
      <c r="U412" s="108">
        <v>800</v>
      </c>
      <c r="V412" s="108">
        <v>1043</v>
      </c>
      <c r="W412" s="108">
        <v>4</v>
      </c>
      <c r="X412" s="113">
        <v>2019</v>
      </c>
      <c r="Y412" s="113">
        <v>13</v>
      </c>
      <c r="Z412" s="113">
        <v>0</v>
      </c>
      <c r="AA412" s="114" t="s">
        <v>1270</v>
      </c>
      <c r="AB412" s="108">
        <v>752</v>
      </c>
      <c r="AC412" s="109" t="s">
        <v>1270</v>
      </c>
      <c r="AD412" s="152" t="s">
        <v>1271</v>
      </c>
      <c r="AE412" s="152" t="s">
        <v>1270</v>
      </c>
      <c r="AF412" s="153">
        <f t="shared" si="25"/>
        <v>3</v>
      </c>
      <c r="AG412" s="154">
        <f t="shared" si="26"/>
        <v>20.55</v>
      </c>
      <c r="AH412" s="155">
        <f t="shared" si="27"/>
        <v>61.650000000000006</v>
      </c>
      <c r="AI412" s="156"/>
    </row>
    <row r="413" spans="1:35" ht="84">
      <c r="A413" s="108">
        <v>2019</v>
      </c>
      <c r="B413" s="108">
        <v>371</v>
      </c>
      <c r="C413" s="109" t="s">
        <v>1267</v>
      </c>
      <c r="D413" s="150" t="s">
        <v>1279</v>
      </c>
      <c r="E413" s="109" t="s">
        <v>1180</v>
      </c>
      <c r="F413" s="157" t="s">
        <v>1280</v>
      </c>
      <c r="G413" s="112">
        <v>37.64</v>
      </c>
      <c r="H413" s="112">
        <v>3.42</v>
      </c>
      <c r="I413" s="143" t="s">
        <v>125</v>
      </c>
      <c r="J413" s="112">
        <f t="shared" si="24"/>
        <v>34.22</v>
      </c>
      <c r="K413" s="151" t="s">
        <v>401</v>
      </c>
      <c r="L413" s="108">
        <v>2019</v>
      </c>
      <c r="M413" s="108">
        <v>2546</v>
      </c>
      <c r="N413" s="109" t="s">
        <v>1108</v>
      </c>
      <c r="O413" s="111" t="s">
        <v>402</v>
      </c>
      <c r="P413" s="109" t="s">
        <v>403</v>
      </c>
      <c r="Q413" s="109" t="s">
        <v>403</v>
      </c>
      <c r="R413" s="108">
        <v>9</v>
      </c>
      <c r="S413" s="111" t="s">
        <v>175</v>
      </c>
      <c r="T413" s="108">
        <v>1060203</v>
      </c>
      <c r="U413" s="108">
        <v>2340</v>
      </c>
      <c r="V413" s="108">
        <v>1830</v>
      </c>
      <c r="W413" s="108">
        <v>2</v>
      </c>
      <c r="X413" s="113">
        <v>2019</v>
      </c>
      <c r="Y413" s="113">
        <v>18</v>
      </c>
      <c r="Z413" s="113">
        <v>0</v>
      </c>
      <c r="AA413" s="114" t="s">
        <v>1270</v>
      </c>
      <c r="AB413" s="108">
        <v>754</v>
      </c>
      <c r="AC413" s="109" t="s">
        <v>1270</v>
      </c>
      <c r="AD413" s="152" t="s">
        <v>1271</v>
      </c>
      <c r="AE413" s="152" t="s">
        <v>1270</v>
      </c>
      <c r="AF413" s="153">
        <f t="shared" si="25"/>
        <v>3</v>
      </c>
      <c r="AG413" s="154">
        <f t="shared" si="26"/>
        <v>34.22</v>
      </c>
      <c r="AH413" s="155">
        <f t="shared" si="27"/>
        <v>102.66</v>
      </c>
      <c r="AI413" s="156"/>
    </row>
    <row r="414" spans="1:35" ht="72">
      <c r="A414" s="108">
        <v>2019</v>
      </c>
      <c r="B414" s="108">
        <v>372</v>
      </c>
      <c r="C414" s="109" t="s">
        <v>1267</v>
      </c>
      <c r="D414" s="150" t="s">
        <v>1281</v>
      </c>
      <c r="E414" s="109" t="s">
        <v>1180</v>
      </c>
      <c r="F414" s="157" t="s">
        <v>1282</v>
      </c>
      <c r="G414" s="112">
        <v>7.85</v>
      </c>
      <c r="H414" s="112">
        <v>0.71</v>
      </c>
      <c r="I414" s="143" t="s">
        <v>125</v>
      </c>
      <c r="J414" s="112">
        <f t="shared" si="24"/>
        <v>7.14</v>
      </c>
      <c r="K414" s="151" t="s">
        <v>126</v>
      </c>
      <c r="L414" s="108">
        <v>2019</v>
      </c>
      <c r="M414" s="108">
        <v>2540</v>
      </c>
      <c r="N414" s="109" t="s">
        <v>1108</v>
      </c>
      <c r="O414" s="111" t="s">
        <v>402</v>
      </c>
      <c r="P414" s="109" t="s">
        <v>403</v>
      </c>
      <c r="Q414" s="109" t="s">
        <v>403</v>
      </c>
      <c r="R414" s="108">
        <v>8</v>
      </c>
      <c r="S414" s="111" t="s">
        <v>146</v>
      </c>
      <c r="T414" s="108">
        <v>1090603</v>
      </c>
      <c r="U414" s="108">
        <v>3660</v>
      </c>
      <c r="V414" s="108">
        <v>1808</v>
      </c>
      <c r="W414" s="108">
        <v>1</v>
      </c>
      <c r="X414" s="113">
        <v>2019</v>
      </c>
      <c r="Y414" s="113">
        <v>292</v>
      </c>
      <c r="Z414" s="113">
        <v>0</v>
      </c>
      <c r="AA414" s="114" t="s">
        <v>1270</v>
      </c>
      <c r="AB414" s="108">
        <v>755</v>
      </c>
      <c r="AC414" s="109" t="s">
        <v>1270</v>
      </c>
      <c r="AD414" s="152" t="s">
        <v>1271</v>
      </c>
      <c r="AE414" s="152" t="s">
        <v>1270</v>
      </c>
      <c r="AF414" s="153">
        <f t="shared" si="25"/>
        <v>3</v>
      </c>
      <c r="AG414" s="154">
        <f t="shared" si="26"/>
        <v>7.14</v>
      </c>
      <c r="AH414" s="155">
        <f t="shared" si="27"/>
        <v>21.419999999999998</v>
      </c>
      <c r="AI414" s="156"/>
    </row>
    <row r="415" spans="1:35" ht="72">
      <c r="A415" s="108">
        <v>2019</v>
      </c>
      <c r="B415" s="108">
        <v>373</v>
      </c>
      <c r="C415" s="109" t="s">
        <v>1267</v>
      </c>
      <c r="D415" s="150" t="s">
        <v>1283</v>
      </c>
      <c r="E415" s="109" t="s">
        <v>1180</v>
      </c>
      <c r="F415" s="157" t="s">
        <v>1282</v>
      </c>
      <c r="G415" s="112">
        <v>7.85</v>
      </c>
      <c r="H415" s="112">
        <v>0.71</v>
      </c>
      <c r="I415" s="143" t="s">
        <v>125</v>
      </c>
      <c r="J415" s="112">
        <f t="shared" si="24"/>
        <v>7.14</v>
      </c>
      <c r="K415" s="151" t="s">
        <v>126</v>
      </c>
      <c r="L415" s="108">
        <v>2019</v>
      </c>
      <c r="M415" s="108">
        <v>2543</v>
      </c>
      <c r="N415" s="109" t="s">
        <v>1108</v>
      </c>
      <c r="O415" s="111" t="s">
        <v>402</v>
      </c>
      <c r="P415" s="109" t="s">
        <v>403</v>
      </c>
      <c r="Q415" s="109" t="s">
        <v>403</v>
      </c>
      <c r="R415" s="108">
        <v>8</v>
      </c>
      <c r="S415" s="111" t="s">
        <v>146</v>
      </c>
      <c r="T415" s="108">
        <v>1090603</v>
      </c>
      <c r="U415" s="108">
        <v>3660</v>
      </c>
      <c r="V415" s="108">
        <v>1808</v>
      </c>
      <c r="W415" s="108">
        <v>1</v>
      </c>
      <c r="X415" s="113">
        <v>2019</v>
      </c>
      <c r="Y415" s="113">
        <v>292</v>
      </c>
      <c r="Z415" s="113">
        <v>0</v>
      </c>
      <c r="AA415" s="114" t="s">
        <v>1270</v>
      </c>
      <c r="AB415" s="108">
        <v>755</v>
      </c>
      <c r="AC415" s="109" t="s">
        <v>1270</v>
      </c>
      <c r="AD415" s="152" t="s">
        <v>1271</v>
      </c>
      <c r="AE415" s="152" t="s">
        <v>1270</v>
      </c>
      <c r="AF415" s="153">
        <f t="shared" si="25"/>
        <v>3</v>
      </c>
      <c r="AG415" s="154">
        <f t="shared" si="26"/>
        <v>7.14</v>
      </c>
      <c r="AH415" s="155">
        <f t="shared" si="27"/>
        <v>21.419999999999998</v>
      </c>
      <c r="AI415" s="156"/>
    </row>
    <row r="416" spans="1:35" ht="48">
      <c r="A416" s="108">
        <v>2019</v>
      </c>
      <c r="B416" s="108">
        <v>374</v>
      </c>
      <c r="C416" s="109" t="s">
        <v>1267</v>
      </c>
      <c r="D416" s="150" t="s">
        <v>1284</v>
      </c>
      <c r="E416" s="109" t="s">
        <v>1285</v>
      </c>
      <c r="F416" s="157" t="s">
        <v>1286</v>
      </c>
      <c r="G416" s="112">
        <v>235.24</v>
      </c>
      <c r="H416" s="112">
        <v>21.39</v>
      </c>
      <c r="I416" s="143" t="s">
        <v>125</v>
      </c>
      <c r="J416" s="112">
        <f t="shared" si="24"/>
        <v>213.85000000000002</v>
      </c>
      <c r="K416" s="151" t="s">
        <v>948</v>
      </c>
      <c r="L416" s="108">
        <v>2019</v>
      </c>
      <c r="M416" s="108">
        <v>2541</v>
      </c>
      <c r="N416" s="109" t="s">
        <v>1108</v>
      </c>
      <c r="O416" s="111" t="s">
        <v>215</v>
      </c>
      <c r="P416" s="109" t="s">
        <v>216</v>
      </c>
      <c r="Q416" s="109" t="s">
        <v>216</v>
      </c>
      <c r="R416" s="108">
        <v>8</v>
      </c>
      <c r="S416" s="111" t="s">
        <v>146</v>
      </c>
      <c r="T416" s="108">
        <v>1090502</v>
      </c>
      <c r="U416" s="108">
        <v>3540</v>
      </c>
      <c r="V416" s="108">
        <v>1737</v>
      </c>
      <c r="W416" s="108">
        <v>99</v>
      </c>
      <c r="X416" s="113">
        <v>2019</v>
      </c>
      <c r="Y416" s="113">
        <v>77</v>
      </c>
      <c r="Z416" s="113">
        <v>0</v>
      </c>
      <c r="AA416" s="114" t="s">
        <v>1270</v>
      </c>
      <c r="AB416" s="108">
        <v>759</v>
      </c>
      <c r="AC416" s="109" t="s">
        <v>1270</v>
      </c>
      <c r="AD416" s="152" t="s">
        <v>1271</v>
      </c>
      <c r="AE416" s="152" t="s">
        <v>1270</v>
      </c>
      <c r="AF416" s="153">
        <f t="shared" si="25"/>
        <v>3</v>
      </c>
      <c r="AG416" s="154">
        <f t="shared" si="26"/>
        <v>213.85000000000002</v>
      </c>
      <c r="AH416" s="155">
        <f t="shared" si="27"/>
        <v>641.5500000000001</v>
      </c>
      <c r="AI416" s="156"/>
    </row>
    <row r="417" spans="1:35" ht="84">
      <c r="A417" s="108">
        <v>2019</v>
      </c>
      <c r="B417" s="108">
        <v>374</v>
      </c>
      <c r="C417" s="109" t="s">
        <v>1267</v>
      </c>
      <c r="D417" s="150" t="s">
        <v>1284</v>
      </c>
      <c r="E417" s="109" t="s">
        <v>1285</v>
      </c>
      <c r="F417" s="157" t="s">
        <v>1287</v>
      </c>
      <c r="G417" s="112">
        <v>274.28</v>
      </c>
      <c r="H417" s="112">
        <v>24.93</v>
      </c>
      <c r="I417" s="143" t="s">
        <v>125</v>
      </c>
      <c r="J417" s="112">
        <f t="shared" si="24"/>
        <v>249.34999999999997</v>
      </c>
      <c r="K417" s="151" t="s">
        <v>948</v>
      </c>
      <c r="L417" s="108">
        <v>2019</v>
      </c>
      <c r="M417" s="108">
        <v>2541</v>
      </c>
      <c r="N417" s="109" t="s">
        <v>1108</v>
      </c>
      <c r="O417" s="111" t="s">
        <v>215</v>
      </c>
      <c r="P417" s="109" t="s">
        <v>216</v>
      </c>
      <c r="Q417" s="109" t="s">
        <v>216</v>
      </c>
      <c r="R417" s="108">
        <v>8</v>
      </c>
      <c r="S417" s="111" t="s">
        <v>146</v>
      </c>
      <c r="T417" s="108">
        <v>1090503</v>
      </c>
      <c r="U417" s="108">
        <v>3550</v>
      </c>
      <c r="V417" s="108">
        <v>1738</v>
      </c>
      <c r="W417" s="108">
        <v>99</v>
      </c>
      <c r="X417" s="113">
        <v>2019</v>
      </c>
      <c r="Y417" s="113">
        <v>125</v>
      </c>
      <c r="Z417" s="113">
        <v>0</v>
      </c>
      <c r="AA417" s="114" t="s">
        <v>1270</v>
      </c>
      <c r="AB417" s="108">
        <v>760</v>
      </c>
      <c r="AC417" s="109" t="s">
        <v>1270</v>
      </c>
      <c r="AD417" s="152" t="s">
        <v>1271</v>
      </c>
      <c r="AE417" s="152" t="s">
        <v>1270</v>
      </c>
      <c r="AF417" s="153">
        <f t="shared" si="25"/>
        <v>3</v>
      </c>
      <c r="AG417" s="154">
        <f t="shared" si="26"/>
        <v>249.34999999999997</v>
      </c>
      <c r="AH417" s="155">
        <f t="shared" si="27"/>
        <v>748.05</v>
      </c>
      <c r="AI417" s="156"/>
    </row>
    <row r="418" spans="1:35" ht="96">
      <c r="A418" s="108">
        <v>2019</v>
      </c>
      <c r="B418" s="108">
        <v>375</v>
      </c>
      <c r="C418" s="109" t="s">
        <v>1267</v>
      </c>
      <c r="D418" s="150" t="s">
        <v>1288</v>
      </c>
      <c r="E418" s="109" t="s">
        <v>1133</v>
      </c>
      <c r="F418" s="157" t="s">
        <v>1289</v>
      </c>
      <c r="G418" s="112">
        <v>189.88</v>
      </c>
      <c r="H418" s="112">
        <v>34.24</v>
      </c>
      <c r="I418" s="143" t="s">
        <v>125</v>
      </c>
      <c r="J418" s="112">
        <f t="shared" si="24"/>
        <v>155.64</v>
      </c>
      <c r="K418" s="151" t="s">
        <v>1175</v>
      </c>
      <c r="L418" s="108">
        <v>2019</v>
      </c>
      <c r="M418" s="108">
        <v>2623</v>
      </c>
      <c r="N418" s="109" t="s">
        <v>1290</v>
      </c>
      <c r="O418" s="111" t="s">
        <v>686</v>
      </c>
      <c r="P418" s="109" t="s">
        <v>687</v>
      </c>
      <c r="Q418" s="109" t="s">
        <v>688</v>
      </c>
      <c r="R418" s="108">
        <v>8</v>
      </c>
      <c r="S418" s="111" t="s">
        <v>146</v>
      </c>
      <c r="T418" s="108">
        <v>1010503</v>
      </c>
      <c r="U418" s="108">
        <v>470</v>
      </c>
      <c r="V418" s="108">
        <v>1062</v>
      </c>
      <c r="W418" s="108">
        <v>99</v>
      </c>
      <c r="X418" s="113">
        <v>2019</v>
      </c>
      <c r="Y418" s="113">
        <v>11</v>
      </c>
      <c r="Z418" s="113">
        <v>0</v>
      </c>
      <c r="AA418" s="114" t="s">
        <v>1270</v>
      </c>
      <c r="AB418" s="108">
        <v>762</v>
      </c>
      <c r="AC418" s="109" t="s">
        <v>1270</v>
      </c>
      <c r="AD418" s="152" t="s">
        <v>1291</v>
      </c>
      <c r="AE418" s="152" t="s">
        <v>1270</v>
      </c>
      <c r="AF418" s="153">
        <f t="shared" si="25"/>
        <v>-5</v>
      </c>
      <c r="AG418" s="154">
        <f t="shared" si="26"/>
        <v>155.64</v>
      </c>
      <c r="AH418" s="155">
        <f t="shared" si="27"/>
        <v>-778.1999999999999</v>
      </c>
      <c r="AI418" s="156"/>
    </row>
    <row r="419" spans="1:35" ht="72">
      <c r="A419" s="108">
        <v>2019</v>
      </c>
      <c r="B419" s="108">
        <v>376</v>
      </c>
      <c r="C419" s="109" t="s">
        <v>1267</v>
      </c>
      <c r="D419" s="150" t="s">
        <v>1292</v>
      </c>
      <c r="E419" s="109" t="s">
        <v>1293</v>
      </c>
      <c r="F419" s="157" t="s">
        <v>1294</v>
      </c>
      <c r="G419" s="112">
        <v>43.8</v>
      </c>
      <c r="H419" s="112">
        <v>7.9</v>
      </c>
      <c r="I419" s="143" t="s">
        <v>125</v>
      </c>
      <c r="J419" s="112">
        <f t="shared" si="24"/>
        <v>35.9</v>
      </c>
      <c r="K419" s="151" t="s">
        <v>1295</v>
      </c>
      <c r="L419" s="108">
        <v>2019</v>
      </c>
      <c r="M419" s="108">
        <v>2598</v>
      </c>
      <c r="N419" s="109" t="s">
        <v>1194</v>
      </c>
      <c r="O419" s="111" t="s">
        <v>1296</v>
      </c>
      <c r="P419" s="109" t="s">
        <v>1297</v>
      </c>
      <c r="Q419" s="109" t="s">
        <v>126</v>
      </c>
      <c r="R419" s="108">
        <v>5</v>
      </c>
      <c r="S419" s="111" t="s">
        <v>167</v>
      </c>
      <c r="T419" s="108">
        <v>1040102</v>
      </c>
      <c r="U419" s="108">
        <v>1450</v>
      </c>
      <c r="V419" s="108">
        <v>1346</v>
      </c>
      <c r="W419" s="108">
        <v>99</v>
      </c>
      <c r="X419" s="113">
        <v>2019</v>
      </c>
      <c r="Y419" s="113">
        <v>251</v>
      </c>
      <c r="Z419" s="113">
        <v>0</v>
      </c>
      <c r="AA419" s="114" t="s">
        <v>1270</v>
      </c>
      <c r="AB419" s="108">
        <v>900</v>
      </c>
      <c r="AC419" s="109" t="s">
        <v>1298</v>
      </c>
      <c r="AD419" s="152" t="s">
        <v>1299</v>
      </c>
      <c r="AE419" s="152" t="s">
        <v>1298</v>
      </c>
      <c r="AF419" s="153">
        <f t="shared" si="25"/>
        <v>33</v>
      </c>
      <c r="AG419" s="154">
        <f t="shared" si="26"/>
        <v>35.9</v>
      </c>
      <c r="AH419" s="155">
        <f t="shared" si="27"/>
        <v>1184.7</v>
      </c>
      <c r="AI419" s="156"/>
    </row>
    <row r="420" spans="1:35" ht="144">
      <c r="A420" s="108">
        <v>2019</v>
      </c>
      <c r="B420" s="108">
        <v>377</v>
      </c>
      <c r="C420" s="109" t="s">
        <v>1267</v>
      </c>
      <c r="D420" s="150" t="s">
        <v>1300</v>
      </c>
      <c r="E420" s="109" t="s">
        <v>1108</v>
      </c>
      <c r="F420" s="157" t="s">
        <v>1301</v>
      </c>
      <c r="G420" s="112">
        <v>165.92</v>
      </c>
      <c r="H420" s="112">
        <v>29.92</v>
      </c>
      <c r="I420" s="143" t="s">
        <v>125</v>
      </c>
      <c r="J420" s="112">
        <f t="shared" si="24"/>
        <v>136</v>
      </c>
      <c r="K420" s="151" t="s">
        <v>334</v>
      </c>
      <c r="L420" s="108">
        <v>2019</v>
      </c>
      <c r="M420" s="108">
        <v>2554</v>
      </c>
      <c r="N420" s="109" t="s">
        <v>1302</v>
      </c>
      <c r="O420" s="111" t="s">
        <v>335</v>
      </c>
      <c r="P420" s="109" t="s">
        <v>336</v>
      </c>
      <c r="Q420" s="109" t="s">
        <v>336</v>
      </c>
      <c r="R420" s="108">
        <v>5</v>
      </c>
      <c r="S420" s="111" t="s">
        <v>167</v>
      </c>
      <c r="T420" s="108">
        <v>1040203</v>
      </c>
      <c r="U420" s="108">
        <v>1570</v>
      </c>
      <c r="V420" s="108">
        <v>1366</v>
      </c>
      <c r="W420" s="108">
        <v>2</v>
      </c>
      <c r="X420" s="113">
        <v>2019</v>
      </c>
      <c r="Y420" s="113">
        <v>10</v>
      </c>
      <c r="Z420" s="113">
        <v>0</v>
      </c>
      <c r="AA420" s="114" t="s">
        <v>1270</v>
      </c>
      <c r="AB420" s="108">
        <v>775</v>
      </c>
      <c r="AC420" s="109" t="s">
        <v>1270</v>
      </c>
      <c r="AD420" s="152" t="s">
        <v>1303</v>
      </c>
      <c r="AE420" s="152" t="s">
        <v>1270</v>
      </c>
      <c r="AF420" s="153">
        <f t="shared" si="25"/>
        <v>2</v>
      </c>
      <c r="AG420" s="154">
        <f t="shared" si="26"/>
        <v>136</v>
      </c>
      <c r="AH420" s="155">
        <f t="shared" si="27"/>
        <v>272</v>
      </c>
      <c r="AI420" s="156"/>
    </row>
    <row r="421" spans="1:35" ht="48">
      <c r="A421" s="108">
        <v>2019</v>
      </c>
      <c r="B421" s="108">
        <v>378</v>
      </c>
      <c r="C421" s="109" t="s">
        <v>1267</v>
      </c>
      <c r="D421" s="150" t="s">
        <v>1304</v>
      </c>
      <c r="E421" s="109" t="s">
        <v>1285</v>
      </c>
      <c r="F421" s="157" t="s">
        <v>1305</v>
      </c>
      <c r="G421" s="112">
        <v>402.6</v>
      </c>
      <c r="H421" s="112">
        <v>72.6</v>
      </c>
      <c r="I421" s="143" t="s">
        <v>125</v>
      </c>
      <c r="J421" s="112">
        <f t="shared" si="24"/>
        <v>330</v>
      </c>
      <c r="K421" s="151" t="s">
        <v>1306</v>
      </c>
      <c r="L421" s="108">
        <v>2019</v>
      </c>
      <c r="M421" s="108">
        <v>2601</v>
      </c>
      <c r="N421" s="109" t="s">
        <v>1194</v>
      </c>
      <c r="O421" s="111" t="s">
        <v>1307</v>
      </c>
      <c r="P421" s="109" t="s">
        <v>1308</v>
      </c>
      <c r="Q421" s="109" t="s">
        <v>1308</v>
      </c>
      <c r="R421" s="108">
        <v>8</v>
      </c>
      <c r="S421" s="111" t="s">
        <v>146</v>
      </c>
      <c r="T421" s="108">
        <v>1010503</v>
      </c>
      <c r="U421" s="108">
        <v>470</v>
      </c>
      <c r="V421" s="108">
        <v>1062</v>
      </c>
      <c r="W421" s="108">
        <v>99</v>
      </c>
      <c r="X421" s="113">
        <v>2019</v>
      </c>
      <c r="Y421" s="113">
        <v>293</v>
      </c>
      <c r="Z421" s="113">
        <v>0</v>
      </c>
      <c r="AA421" s="114" t="s">
        <v>1309</v>
      </c>
      <c r="AB421" s="108">
        <v>835</v>
      </c>
      <c r="AC421" s="109" t="s">
        <v>1309</v>
      </c>
      <c r="AD421" s="152" t="s">
        <v>1299</v>
      </c>
      <c r="AE421" s="152" t="s">
        <v>1309</v>
      </c>
      <c r="AF421" s="153">
        <f t="shared" si="25"/>
        <v>17</v>
      </c>
      <c r="AG421" s="154">
        <f t="shared" si="26"/>
        <v>330</v>
      </c>
      <c r="AH421" s="155">
        <f t="shared" si="27"/>
        <v>5610</v>
      </c>
      <c r="AI421" s="156"/>
    </row>
    <row r="422" spans="1:35" ht="72">
      <c r="A422" s="108">
        <v>2019</v>
      </c>
      <c r="B422" s="108">
        <v>379</v>
      </c>
      <c r="C422" s="109" t="s">
        <v>1185</v>
      </c>
      <c r="D422" s="150" t="s">
        <v>1310</v>
      </c>
      <c r="E422" s="109" t="s">
        <v>1311</v>
      </c>
      <c r="F422" s="157" t="s">
        <v>1294</v>
      </c>
      <c r="G422" s="112">
        <v>43.8</v>
      </c>
      <c r="H422" s="112">
        <v>7.9</v>
      </c>
      <c r="I422" s="143" t="s">
        <v>125</v>
      </c>
      <c r="J422" s="112">
        <f t="shared" si="24"/>
        <v>35.9</v>
      </c>
      <c r="K422" s="151" t="s">
        <v>1295</v>
      </c>
      <c r="L422" s="108">
        <v>2019</v>
      </c>
      <c r="M422" s="108">
        <v>2649</v>
      </c>
      <c r="N422" s="109" t="s">
        <v>1311</v>
      </c>
      <c r="O422" s="111" t="s">
        <v>1296</v>
      </c>
      <c r="P422" s="109" t="s">
        <v>1297</v>
      </c>
      <c r="Q422" s="109" t="s">
        <v>126</v>
      </c>
      <c r="R422" s="108">
        <v>5</v>
      </c>
      <c r="S422" s="111" t="s">
        <v>167</v>
      </c>
      <c r="T422" s="108">
        <v>1040102</v>
      </c>
      <c r="U422" s="108">
        <v>1450</v>
      </c>
      <c r="V422" s="108">
        <v>1346</v>
      </c>
      <c r="W422" s="108">
        <v>99</v>
      </c>
      <c r="X422" s="113">
        <v>2019</v>
      </c>
      <c r="Y422" s="113">
        <v>251</v>
      </c>
      <c r="Z422" s="113">
        <v>0</v>
      </c>
      <c r="AA422" s="114" t="s">
        <v>126</v>
      </c>
      <c r="AB422" s="108">
        <v>0</v>
      </c>
      <c r="AC422" s="109" t="s">
        <v>1185</v>
      </c>
      <c r="AD422" s="152" t="s">
        <v>1312</v>
      </c>
      <c r="AE422" s="152" t="s">
        <v>1185</v>
      </c>
      <c r="AF422" s="153">
        <f t="shared" si="25"/>
        <v>-29</v>
      </c>
      <c r="AG422" s="154">
        <f t="shared" si="26"/>
        <v>35.9</v>
      </c>
      <c r="AH422" s="155">
        <f t="shared" si="27"/>
        <v>-1041.1</v>
      </c>
      <c r="AI422" s="156"/>
    </row>
    <row r="423" spans="1:35" ht="72">
      <c r="A423" s="108">
        <v>2019</v>
      </c>
      <c r="B423" s="108">
        <v>380</v>
      </c>
      <c r="C423" s="109" t="s">
        <v>1185</v>
      </c>
      <c r="D423" s="150" t="s">
        <v>1313</v>
      </c>
      <c r="E423" s="109" t="s">
        <v>1311</v>
      </c>
      <c r="F423" s="157" t="s">
        <v>1294</v>
      </c>
      <c r="G423" s="112">
        <v>-43.8</v>
      </c>
      <c r="H423" s="112">
        <v>-7.9</v>
      </c>
      <c r="I423" s="143" t="s">
        <v>256</v>
      </c>
      <c r="J423" s="112">
        <f t="shared" si="24"/>
        <v>-43.8</v>
      </c>
      <c r="K423" s="151" t="s">
        <v>1295</v>
      </c>
      <c r="L423" s="108">
        <v>2019</v>
      </c>
      <c r="M423" s="108">
        <v>2648</v>
      </c>
      <c r="N423" s="109" t="s">
        <v>1311</v>
      </c>
      <c r="O423" s="111" t="s">
        <v>1296</v>
      </c>
      <c r="P423" s="109" t="s">
        <v>1297</v>
      </c>
      <c r="Q423" s="109" t="s">
        <v>126</v>
      </c>
      <c r="R423" s="108">
        <v>5</v>
      </c>
      <c r="S423" s="111" t="s">
        <v>167</v>
      </c>
      <c r="T423" s="108">
        <v>1040102</v>
      </c>
      <c r="U423" s="108">
        <v>1450</v>
      </c>
      <c r="V423" s="108">
        <v>1346</v>
      </c>
      <c r="W423" s="108">
        <v>99</v>
      </c>
      <c r="X423" s="113">
        <v>2019</v>
      </c>
      <c r="Y423" s="113">
        <v>251</v>
      </c>
      <c r="Z423" s="113">
        <v>0</v>
      </c>
      <c r="AA423" s="114" t="s">
        <v>126</v>
      </c>
      <c r="AB423" s="108">
        <v>0</v>
      </c>
      <c r="AC423" s="109" t="s">
        <v>1185</v>
      </c>
      <c r="AD423" s="152" t="s">
        <v>1312</v>
      </c>
      <c r="AE423" s="152" t="s">
        <v>1185</v>
      </c>
      <c r="AF423" s="153">
        <f t="shared" si="25"/>
        <v>-29</v>
      </c>
      <c r="AG423" s="154">
        <f t="shared" si="26"/>
        <v>-43.8</v>
      </c>
      <c r="AH423" s="155">
        <f t="shared" si="27"/>
        <v>1270.1999999999998</v>
      </c>
      <c r="AI423" s="156"/>
    </row>
    <row r="424" spans="1:35" ht="96">
      <c r="A424" s="108">
        <v>2019</v>
      </c>
      <c r="B424" s="108">
        <v>381</v>
      </c>
      <c r="C424" s="109" t="s">
        <v>1240</v>
      </c>
      <c r="D424" s="150" t="s">
        <v>1314</v>
      </c>
      <c r="E424" s="109" t="s">
        <v>1267</v>
      </c>
      <c r="F424" s="157" t="s">
        <v>1315</v>
      </c>
      <c r="G424" s="112">
        <v>36630</v>
      </c>
      <c r="H424" s="112">
        <v>3330</v>
      </c>
      <c r="I424" s="143" t="s">
        <v>125</v>
      </c>
      <c r="J424" s="112">
        <f t="shared" si="24"/>
        <v>33300</v>
      </c>
      <c r="K424" s="151" t="s">
        <v>126</v>
      </c>
      <c r="L424" s="108">
        <v>2019</v>
      </c>
      <c r="M424" s="108">
        <v>2679</v>
      </c>
      <c r="N424" s="109" t="s">
        <v>1316</v>
      </c>
      <c r="O424" s="111" t="s">
        <v>1317</v>
      </c>
      <c r="P424" s="109" t="s">
        <v>1318</v>
      </c>
      <c r="Q424" s="109" t="s">
        <v>126</v>
      </c>
      <c r="R424" s="108" t="s">
        <v>356</v>
      </c>
      <c r="S424" s="111" t="s">
        <v>356</v>
      </c>
      <c r="T424" s="108">
        <v>2010501</v>
      </c>
      <c r="U424" s="108">
        <v>6130</v>
      </c>
      <c r="V424" s="108">
        <v>7010</v>
      </c>
      <c r="W424" s="108">
        <v>1</v>
      </c>
      <c r="X424" s="113">
        <v>2019</v>
      </c>
      <c r="Y424" s="113">
        <v>214</v>
      </c>
      <c r="Z424" s="113">
        <v>0</v>
      </c>
      <c r="AA424" s="114" t="s">
        <v>1309</v>
      </c>
      <c r="AB424" s="108">
        <v>840</v>
      </c>
      <c r="AC424" s="109" t="s">
        <v>1309</v>
      </c>
      <c r="AD424" s="152" t="s">
        <v>1319</v>
      </c>
      <c r="AE424" s="152" t="s">
        <v>1309</v>
      </c>
      <c r="AF424" s="153">
        <f t="shared" si="25"/>
        <v>9</v>
      </c>
      <c r="AG424" s="154">
        <f t="shared" si="26"/>
        <v>33300</v>
      </c>
      <c r="AH424" s="155">
        <f t="shared" si="27"/>
        <v>299700</v>
      </c>
      <c r="AI424" s="156"/>
    </row>
    <row r="425" spans="1:35" ht="24">
      <c r="A425" s="108">
        <v>2019</v>
      </c>
      <c r="B425" s="108">
        <v>382</v>
      </c>
      <c r="C425" s="109" t="s">
        <v>1240</v>
      </c>
      <c r="D425" s="150" t="s">
        <v>1320</v>
      </c>
      <c r="E425" s="109" t="s">
        <v>1316</v>
      </c>
      <c r="F425" s="157" t="s">
        <v>1321</v>
      </c>
      <c r="G425" s="112">
        <v>3111.04</v>
      </c>
      <c r="H425" s="112">
        <v>561.01</v>
      </c>
      <c r="I425" s="143" t="s">
        <v>125</v>
      </c>
      <c r="J425" s="112">
        <f t="shared" si="24"/>
        <v>2550.0299999999997</v>
      </c>
      <c r="K425" s="151" t="s">
        <v>126</v>
      </c>
      <c r="L425" s="108">
        <v>2019</v>
      </c>
      <c r="M425" s="108">
        <v>2692</v>
      </c>
      <c r="N425" s="109" t="s">
        <v>1195</v>
      </c>
      <c r="O425" s="111" t="s">
        <v>215</v>
      </c>
      <c r="P425" s="109" t="s">
        <v>216</v>
      </c>
      <c r="Q425" s="109" t="s">
        <v>216</v>
      </c>
      <c r="R425" s="108">
        <v>8</v>
      </c>
      <c r="S425" s="111" t="s">
        <v>146</v>
      </c>
      <c r="T425" s="108">
        <v>1090503</v>
      </c>
      <c r="U425" s="108">
        <v>3550</v>
      </c>
      <c r="V425" s="108">
        <v>1738</v>
      </c>
      <c r="W425" s="108">
        <v>99</v>
      </c>
      <c r="X425" s="113">
        <v>2019</v>
      </c>
      <c r="Y425" s="113">
        <v>320</v>
      </c>
      <c r="Z425" s="113">
        <v>0</v>
      </c>
      <c r="AA425" s="114" t="s">
        <v>1270</v>
      </c>
      <c r="AB425" s="108">
        <v>761</v>
      </c>
      <c r="AC425" s="109" t="s">
        <v>1270</v>
      </c>
      <c r="AD425" s="152" t="s">
        <v>1322</v>
      </c>
      <c r="AE425" s="152" t="s">
        <v>1270</v>
      </c>
      <c r="AF425" s="153">
        <f t="shared" si="25"/>
        <v>-11</v>
      </c>
      <c r="AG425" s="154">
        <f t="shared" si="26"/>
        <v>2550.0299999999997</v>
      </c>
      <c r="AH425" s="155">
        <f t="shared" si="27"/>
        <v>-28050.329999999998</v>
      </c>
      <c r="AI425" s="156"/>
    </row>
    <row r="426" spans="1:35" ht="84">
      <c r="A426" s="108">
        <v>2019</v>
      </c>
      <c r="B426" s="108">
        <v>383</v>
      </c>
      <c r="C426" s="109" t="s">
        <v>1240</v>
      </c>
      <c r="D426" s="150" t="s">
        <v>1323</v>
      </c>
      <c r="E426" s="109" t="s">
        <v>1316</v>
      </c>
      <c r="F426" s="157" t="s">
        <v>1324</v>
      </c>
      <c r="G426" s="112">
        <v>5887.5</v>
      </c>
      <c r="H426" s="112">
        <v>535.23</v>
      </c>
      <c r="I426" s="143" t="s">
        <v>125</v>
      </c>
      <c r="J426" s="112">
        <f t="shared" si="24"/>
        <v>5352.27</v>
      </c>
      <c r="K426" s="151" t="s">
        <v>126</v>
      </c>
      <c r="L426" s="108">
        <v>2019</v>
      </c>
      <c r="M426" s="108">
        <v>2691</v>
      </c>
      <c r="N426" s="109" t="s">
        <v>1195</v>
      </c>
      <c r="O426" s="111" t="s">
        <v>215</v>
      </c>
      <c r="P426" s="109" t="s">
        <v>216</v>
      </c>
      <c r="Q426" s="109" t="s">
        <v>216</v>
      </c>
      <c r="R426" s="108">
        <v>8</v>
      </c>
      <c r="S426" s="111" t="s">
        <v>146</v>
      </c>
      <c r="T426" s="108">
        <v>1090503</v>
      </c>
      <c r="U426" s="108">
        <v>3550</v>
      </c>
      <c r="V426" s="108">
        <v>1738</v>
      </c>
      <c r="W426" s="108">
        <v>99</v>
      </c>
      <c r="X426" s="113">
        <v>2019</v>
      </c>
      <c r="Y426" s="113">
        <v>125</v>
      </c>
      <c r="Z426" s="113">
        <v>0</v>
      </c>
      <c r="AA426" s="114" t="s">
        <v>1270</v>
      </c>
      <c r="AB426" s="108">
        <v>760</v>
      </c>
      <c r="AC426" s="109" t="s">
        <v>1270</v>
      </c>
      <c r="AD426" s="152" t="s">
        <v>1322</v>
      </c>
      <c r="AE426" s="152" t="s">
        <v>1270</v>
      </c>
      <c r="AF426" s="153">
        <f t="shared" si="25"/>
        <v>-11</v>
      </c>
      <c r="AG426" s="154">
        <f t="shared" si="26"/>
        <v>5352.27</v>
      </c>
      <c r="AH426" s="155">
        <f t="shared" si="27"/>
        <v>-58874.97</v>
      </c>
      <c r="AI426" s="156"/>
    </row>
    <row r="427" spans="1:35" ht="60">
      <c r="A427" s="108">
        <v>2019</v>
      </c>
      <c r="B427" s="108">
        <v>384</v>
      </c>
      <c r="C427" s="109" t="s">
        <v>1240</v>
      </c>
      <c r="D427" s="150" t="s">
        <v>1325</v>
      </c>
      <c r="E427" s="109" t="s">
        <v>1195</v>
      </c>
      <c r="F427" s="157" t="s">
        <v>1326</v>
      </c>
      <c r="G427" s="112">
        <v>3480.14</v>
      </c>
      <c r="H427" s="112">
        <v>316.38</v>
      </c>
      <c r="I427" s="143" t="s">
        <v>125</v>
      </c>
      <c r="J427" s="112">
        <f t="shared" si="24"/>
        <v>3163.7599999999998</v>
      </c>
      <c r="K427" s="151" t="s">
        <v>126</v>
      </c>
      <c r="L427" s="108">
        <v>2019</v>
      </c>
      <c r="M427" s="108">
        <v>2756</v>
      </c>
      <c r="N427" s="109" t="s">
        <v>1205</v>
      </c>
      <c r="O427" s="111" t="s">
        <v>215</v>
      </c>
      <c r="P427" s="109" t="s">
        <v>216</v>
      </c>
      <c r="Q427" s="109" t="s">
        <v>216</v>
      </c>
      <c r="R427" s="108">
        <v>8</v>
      </c>
      <c r="S427" s="111" t="s">
        <v>146</v>
      </c>
      <c r="T427" s="108">
        <v>1090503</v>
      </c>
      <c r="U427" s="108">
        <v>3550</v>
      </c>
      <c r="V427" s="108">
        <v>1738</v>
      </c>
      <c r="W427" s="108">
        <v>99</v>
      </c>
      <c r="X427" s="113">
        <v>2019</v>
      </c>
      <c r="Y427" s="113">
        <v>125</v>
      </c>
      <c r="Z427" s="113">
        <v>0</v>
      </c>
      <c r="AA427" s="114" t="s">
        <v>1270</v>
      </c>
      <c r="AB427" s="108">
        <v>760</v>
      </c>
      <c r="AC427" s="109" t="s">
        <v>1270</v>
      </c>
      <c r="AD427" s="152" t="s">
        <v>1327</v>
      </c>
      <c r="AE427" s="152" t="s">
        <v>1270</v>
      </c>
      <c r="AF427" s="153">
        <f t="shared" si="25"/>
        <v>-16</v>
      </c>
      <c r="AG427" s="154">
        <f t="shared" si="26"/>
        <v>3163.7599999999998</v>
      </c>
      <c r="AH427" s="155">
        <f t="shared" si="27"/>
        <v>-50620.159999999996</v>
      </c>
      <c r="AI427" s="156"/>
    </row>
    <row r="428" spans="1:35" ht="84">
      <c r="A428" s="108">
        <v>2019</v>
      </c>
      <c r="B428" s="108">
        <v>385</v>
      </c>
      <c r="C428" s="109" t="s">
        <v>1240</v>
      </c>
      <c r="D428" s="150" t="s">
        <v>1328</v>
      </c>
      <c r="E428" s="109" t="s">
        <v>1195</v>
      </c>
      <c r="F428" s="157" t="s">
        <v>1329</v>
      </c>
      <c r="G428" s="112">
        <v>2157.94</v>
      </c>
      <c r="H428" s="112">
        <v>196.18</v>
      </c>
      <c r="I428" s="143" t="s">
        <v>125</v>
      </c>
      <c r="J428" s="112">
        <f t="shared" si="24"/>
        <v>1961.76</v>
      </c>
      <c r="K428" s="151" t="s">
        <v>126</v>
      </c>
      <c r="L428" s="108">
        <v>2019</v>
      </c>
      <c r="M428" s="108">
        <v>2757</v>
      </c>
      <c r="N428" s="109" t="s">
        <v>1205</v>
      </c>
      <c r="O428" s="111" t="s">
        <v>215</v>
      </c>
      <c r="P428" s="109" t="s">
        <v>216</v>
      </c>
      <c r="Q428" s="109" t="s">
        <v>216</v>
      </c>
      <c r="R428" s="108">
        <v>8</v>
      </c>
      <c r="S428" s="111" t="s">
        <v>146</v>
      </c>
      <c r="T428" s="108">
        <v>1090503</v>
      </c>
      <c r="U428" s="108">
        <v>3550</v>
      </c>
      <c r="V428" s="108">
        <v>1738</v>
      </c>
      <c r="W428" s="108">
        <v>99</v>
      </c>
      <c r="X428" s="113">
        <v>2019</v>
      </c>
      <c r="Y428" s="113">
        <v>125</v>
      </c>
      <c r="Z428" s="113">
        <v>0</v>
      </c>
      <c r="AA428" s="114" t="s">
        <v>1270</v>
      </c>
      <c r="AB428" s="108">
        <v>760</v>
      </c>
      <c r="AC428" s="109" t="s">
        <v>1270</v>
      </c>
      <c r="AD428" s="152" t="s">
        <v>1327</v>
      </c>
      <c r="AE428" s="152" t="s">
        <v>1270</v>
      </c>
      <c r="AF428" s="153">
        <f t="shared" si="25"/>
        <v>-16</v>
      </c>
      <c r="AG428" s="154">
        <f t="shared" si="26"/>
        <v>1961.76</v>
      </c>
      <c r="AH428" s="155">
        <f t="shared" si="27"/>
        <v>-31388.16</v>
      </c>
      <c r="AI428" s="156"/>
    </row>
    <row r="429" spans="1:35" ht="84">
      <c r="A429" s="108">
        <v>2019</v>
      </c>
      <c r="B429" s="108">
        <v>386</v>
      </c>
      <c r="C429" s="109" t="s">
        <v>1240</v>
      </c>
      <c r="D429" s="150" t="s">
        <v>1330</v>
      </c>
      <c r="E429" s="109" t="s">
        <v>1195</v>
      </c>
      <c r="F429" s="157" t="s">
        <v>1329</v>
      </c>
      <c r="G429" s="112">
        <v>770.77</v>
      </c>
      <c r="H429" s="112">
        <v>70.07</v>
      </c>
      <c r="I429" s="143" t="s">
        <v>125</v>
      </c>
      <c r="J429" s="112">
        <f t="shared" si="24"/>
        <v>700.7</v>
      </c>
      <c r="K429" s="151" t="s">
        <v>126</v>
      </c>
      <c r="L429" s="108">
        <v>2019</v>
      </c>
      <c r="M429" s="108">
        <v>2754</v>
      </c>
      <c r="N429" s="109" t="s">
        <v>1205</v>
      </c>
      <c r="O429" s="111" t="s">
        <v>215</v>
      </c>
      <c r="P429" s="109" t="s">
        <v>216</v>
      </c>
      <c r="Q429" s="109" t="s">
        <v>216</v>
      </c>
      <c r="R429" s="108">
        <v>8</v>
      </c>
      <c r="S429" s="111" t="s">
        <v>146</v>
      </c>
      <c r="T429" s="108">
        <v>1090503</v>
      </c>
      <c r="U429" s="108">
        <v>3550</v>
      </c>
      <c r="V429" s="108">
        <v>1738</v>
      </c>
      <c r="W429" s="108">
        <v>99</v>
      </c>
      <c r="X429" s="113">
        <v>2019</v>
      </c>
      <c r="Y429" s="113">
        <v>125</v>
      </c>
      <c r="Z429" s="113">
        <v>0</v>
      </c>
      <c r="AA429" s="114" t="s">
        <v>1270</v>
      </c>
      <c r="AB429" s="108">
        <v>760</v>
      </c>
      <c r="AC429" s="109" t="s">
        <v>1270</v>
      </c>
      <c r="AD429" s="152" t="s">
        <v>1327</v>
      </c>
      <c r="AE429" s="152" t="s">
        <v>1270</v>
      </c>
      <c r="AF429" s="153">
        <f t="shared" si="25"/>
        <v>-16</v>
      </c>
      <c r="AG429" s="154">
        <f t="shared" si="26"/>
        <v>700.7</v>
      </c>
      <c r="AH429" s="155">
        <f t="shared" si="27"/>
        <v>-11211.2</v>
      </c>
      <c r="AI429" s="156"/>
    </row>
    <row r="430" spans="1:35" ht="84">
      <c r="A430" s="108">
        <v>2019</v>
      </c>
      <c r="B430" s="108">
        <v>387</v>
      </c>
      <c r="C430" s="109" t="s">
        <v>1240</v>
      </c>
      <c r="D430" s="150" t="s">
        <v>1331</v>
      </c>
      <c r="E430" s="109" t="s">
        <v>1195</v>
      </c>
      <c r="F430" s="157" t="s">
        <v>1332</v>
      </c>
      <c r="G430" s="112">
        <v>3534.67</v>
      </c>
      <c r="H430" s="112">
        <v>321.33</v>
      </c>
      <c r="I430" s="143" t="s">
        <v>125</v>
      </c>
      <c r="J430" s="112">
        <f t="shared" si="24"/>
        <v>3213.34</v>
      </c>
      <c r="K430" s="151" t="s">
        <v>126</v>
      </c>
      <c r="L430" s="108">
        <v>2019</v>
      </c>
      <c r="M430" s="108">
        <v>2755</v>
      </c>
      <c r="N430" s="109" t="s">
        <v>1205</v>
      </c>
      <c r="O430" s="111" t="s">
        <v>215</v>
      </c>
      <c r="P430" s="109" t="s">
        <v>216</v>
      </c>
      <c r="Q430" s="109" t="s">
        <v>216</v>
      </c>
      <c r="R430" s="108">
        <v>8</v>
      </c>
      <c r="S430" s="111" t="s">
        <v>146</v>
      </c>
      <c r="T430" s="108">
        <v>1090503</v>
      </c>
      <c r="U430" s="108">
        <v>3550</v>
      </c>
      <c r="V430" s="108">
        <v>1738</v>
      </c>
      <c r="W430" s="108">
        <v>99</v>
      </c>
      <c r="X430" s="113">
        <v>2019</v>
      </c>
      <c r="Y430" s="113">
        <v>125</v>
      </c>
      <c r="Z430" s="113">
        <v>0</v>
      </c>
      <c r="AA430" s="114" t="s">
        <v>1270</v>
      </c>
      <c r="AB430" s="108">
        <v>760</v>
      </c>
      <c r="AC430" s="109" t="s">
        <v>1270</v>
      </c>
      <c r="AD430" s="152" t="s">
        <v>1327</v>
      </c>
      <c r="AE430" s="152" t="s">
        <v>1270</v>
      </c>
      <c r="AF430" s="153">
        <f t="shared" si="25"/>
        <v>-16</v>
      </c>
      <c r="AG430" s="154">
        <f t="shared" si="26"/>
        <v>3213.34</v>
      </c>
      <c r="AH430" s="155">
        <f t="shared" si="27"/>
        <v>-51413.44</v>
      </c>
      <c r="AI430" s="156"/>
    </row>
    <row r="431" spans="1:35" ht="72">
      <c r="A431" s="108">
        <v>2019</v>
      </c>
      <c r="B431" s="108">
        <v>388</v>
      </c>
      <c r="C431" s="109" t="s">
        <v>1240</v>
      </c>
      <c r="D431" s="150" t="s">
        <v>1333</v>
      </c>
      <c r="E431" s="109" t="s">
        <v>1195</v>
      </c>
      <c r="F431" s="157" t="s">
        <v>1334</v>
      </c>
      <c r="G431" s="112">
        <v>31.9</v>
      </c>
      <c r="H431" s="112">
        <v>2.9</v>
      </c>
      <c r="I431" s="143" t="s">
        <v>125</v>
      </c>
      <c r="J431" s="112">
        <f t="shared" si="24"/>
        <v>29</v>
      </c>
      <c r="K431" s="151" t="s">
        <v>126</v>
      </c>
      <c r="L431" s="108">
        <v>2019</v>
      </c>
      <c r="M431" s="108">
        <v>2758</v>
      </c>
      <c r="N431" s="109" t="s">
        <v>1205</v>
      </c>
      <c r="O431" s="111" t="s">
        <v>215</v>
      </c>
      <c r="P431" s="109" t="s">
        <v>216</v>
      </c>
      <c r="Q431" s="109" t="s">
        <v>216</v>
      </c>
      <c r="R431" s="108">
        <v>8</v>
      </c>
      <c r="S431" s="111" t="s">
        <v>146</v>
      </c>
      <c r="T431" s="108">
        <v>1090503</v>
      </c>
      <c r="U431" s="108">
        <v>3550</v>
      </c>
      <c r="V431" s="108">
        <v>1738</v>
      </c>
      <c r="W431" s="108">
        <v>99</v>
      </c>
      <c r="X431" s="113">
        <v>2019</v>
      </c>
      <c r="Y431" s="113">
        <v>125</v>
      </c>
      <c r="Z431" s="113">
        <v>0</v>
      </c>
      <c r="AA431" s="114" t="s">
        <v>1270</v>
      </c>
      <c r="AB431" s="108">
        <v>760</v>
      </c>
      <c r="AC431" s="109" t="s">
        <v>1270</v>
      </c>
      <c r="AD431" s="152" t="s">
        <v>1327</v>
      </c>
      <c r="AE431" s="152" t="s">
        <v>1270</v>
      </c>
      <c r="AF431" s="153">
        <f t="shared" si="25"/>
        <v>-16</v>
      </c>
      <c r="AG431" s="154">
        <f t="shared" si="26"/>
        <v>29</v>
      </c>
      <c r="AH431" s="155">
        <f t="shared" si="27"/>
        <v>-464</v>
      </c>
      <c r="AI431" s="156"/>
    </row>
    <row r="432" spans="1:35" ht="84">
      <c r="A432" s="108">
        <v>2019</v>
      </c>
      <c r="B432" s="108">
        <v>389</v>
      </c>
      <c r="C432" s="109" t="s">
        <v>1240</v>
      </c>
      <c r="D432" s="150" t="s">
        <v>1335</v>
      </c>
      <c r="E432" s="109" t="s">
        <v>1234</v>
      </c>
      <c r="F432" s="157" t="s">
        <v>1324</v>
      </c>
      <c r="G432" s="112">
        <v>1079.42</v>
      </c>
      <c r="H432" s="112">
        <v>98.13</v>
      </c>
      <c r="I432" s="143" t="s">
        <v>125</v>
      </c>
      <c r="J432" s="112">
        <f t="shared" si="24"/>
        <v>981.2900000000001</v>
      </c>
      <c r="K432" s="151" t="s">
        <v>126</v>
      </c>
      <c r="L432" s="108">
        <v>2019</v>
      </c>
      <c r="M432" s="108">
        <v>2831</v>
      </c>
      <c r="N432" s="109" t="s">
        <v>1336</v>
      </c>
      <c r="O432" s="111" t="s">
        <v>215</v>
      </c>
      <c r="P432" s="109" t="s">
        <v>216</v>
      </c>
      <c r="Q432" s="109" t="s">
        <v>216</v>
      </c>
      <c r="R432" s="108">
        <v>8</v>
      </c>
      <c r="S432" s="111" t="s">
        <v>146</v>
      </c>
      <c r="T432" s="108">
        <v>1090503</v>
      </c>
      <c r="U432" s="108">
        <v>3550</v>
      </c>
      <c r="V432" s="108">
        <v>1738</v>
      </c>
      <c r="W432" s="108">
        <v>99</v>
      </c>
      <c r="X432" s="113">
        <v>2019</v>
      </c>
      <c r="Y432" s="113">
        <v>125</v>
      </c>
      <c r="Z432" s="113">
        <v>0</v>
      </c>
      <c r="AA432" s="114" t="s">
        <v>1270</v>
      </c>
      <c r="AB432" s="108">
        <v>760</v>
      </c>
      <c r="AC432" s="109" t="s">
        <v>1270</v>
      </c>
      <c r="AD432" s="152" t="s">
        <v>1337</v>
      </c>
      <c r="AE432" s="152" t="s">
        <v>1270</v>
      </c>
      <c r="AF432" s="153">
        <f t="shared" si="25"/>
        <v>-22</v>
      </c>
      <c r="AG432" s="154">
        <f t="shared" si="26"/>
        <v>981.2900000000001</v>
      </c>
      <c r="AH432" s="155">
        <f t="shared" si="27"/>
        <v>-21588.38</v>
      </c>
      <c r="AI432" s="156"/>
    </row>
    <row r="433" spans="1:35" ht="84">
      <c r="A433" s="108">
        <v>2019</v>
      </c>
      <c r="B433" s="108">
        <v>390</v>
      </c>
      <c r="C433" s="109" t="s">
        <v>1240</v>
      </c>
      <c r="D433" s="150" t="s">
        <v>1338</v>
      </c>
      <c r="E433" s="109" t="s">
        <v>1339</v>
      </c>
      <c r="F433" s="157" t="s">
        <v>1324</v>
      </c>
      <c r="G433" s="112">
        <v>166.93</v>
      </c>
      <c r="H433" s="112">
        <v>15.18</v>
      </c>
      <c r="I433" s="143" t="s">
        <v>125</v>
      </c>
      <c r="J433" s="112">
        <f t="shared" si="24"/>
        <v>151.75</v>
      </c>
      <c r="K433" s="151" t="s">
        <v>126</v>
      </c>
      <c r="L433" s="108">
        <v>2019</v>
      </c>
      <c r="M433" s="108">
        <v>2830</v>
      </c>
      <c r="N433" s="109" t="s">
        <v>1336</v>
      </c>
      <c r="O433" s="111" t="s">
        <v>215</v>
      </c>
      <c r="P433" s="109" t="s">
        <v>216</v>
      </c>
      <c r="Q433" s="109" t="s">
        <v>216</v>
      </c>
      <c r="R433" s="108">
        <v>8</v>
      </c>
      <c r="S433" s="111" t="s">
        <v>146</v>
      </c>
      <c r="T433" s="108">
        <v>1090503</v>
      </c>
      <c r="U433" s="108">
        <v>3550</v>
      </c>
      <c r="V433" s="108">
        <v>1738</v>
      </c>
      <c r="W433" s="108">
        <v>99</v>
      </c>
      <c r="X433" s="113">
        <v>2019</v>
      </c>
      <c r="Y433" s="113">
        <v>125</v>
      </c>
      <c r="Z433" s="113">
        <v>0</v>
      </c>
      <c r="AA433" s="114" t="s">
        <v>1270</v>
      </c>
      <c r="AB433" s="108">
        <v>760</v>
      </c>
      <c r="AC433" s="109" t="s">
        <v>1270</v>
      </c>
      <c r="AD433" s="152" t="s">
        <v>1337</v>
      </c>
      <c r="AE433" s="152" t="s">
        <v>1270</v>
      </c>
      <c r="AF433" s="153">
        <f t="shared" si="25"/>
        <v>-22</v>
      </c>
      <c r="AG433" s="154">
        <f t="shared" si="26"/>
        <v>151.75</v>
      </c>
      <c r="AH433" s="155">
        <f t="shared" si="27"/>
        <v>-3338.5</v>
      </c>
      <c r="AI433" s="156"/>
    </row>
    <row r="434" spans="1:35" ht="60">
      <c r="A434" s="108">
        <v>2019</v>
      </c>
      <c r="B434" s="108">
        <v>391</v>
      </c>
      <c r="C434" s="109" t="s">
        <v>1240</v>
      </c>
      <c r="D434" s="150" t="s">
        <v>1340</v>
      </c>
      <c r="E434" s="109" t="s">
        <v>1316</v>
      </c>
      <c r="F434" s="157" t="s">
        <v>1341</v>
      </c>
      <c r="G434" s="112">
        <v>3782</v>
      </c>
      <c r="H434" s="112">
        <v>682</v>
      </c>
      <c r="I434" s="143" t="s">
        <v>125</v>
      </c>
      <c r="J434" s="112">
        <f t="shared" si="24"/>
        <v>3100</v>
      </c>
      <c r="K434" s="151" t="s">
        <v>1342</v>
      </c>
      <c r="L434" s="108">
        <v>2019</v>
      </c>
      <c r="M434" s="108">
        <v>2689</v>
      </c>
      <c r="N434" s="109" t="s">
        <v>1195</v>
      </c>
      <c r="O434" s="111" t="s">
        <v>603</v>
      </c>
      <c r="P434" s="109" t="s">
        <v>604</v>
      </c>
      <c r="Q434" s="109" t="s">
        <v>604</v>
      </c>
      <c r="R434" s="108" t="s">
        <v>356</v>
      </c>
      <c r="S434" s="111" t="s">
        <v>356</v>
      </c>
      <c r="T434" s="108">
        <v>2010501</v>
      </c>
      <c r="U434" s="108">
        <v>6130</v>
      </c>
      <c r="V434" s="108">
        <v>5900</v>
      </c>
      <c r="W434" s="108">
        <v>99</v>
      </c>
      <c r="X434" s="113">
        <v>2019</v>
      </c>
      <c r="Y434" s="113">
        <v>297</v>
      </c>
      <c r="Z434" s="113">
        <v>0</v>
      </c>
      <c r="AA434" s="114" t="s">
        <v>126</v>
      </c>
      <c r="AB434" s="108">
        <v>751</v>
      </c>
      <c r="AC434" s="109" t="s">
        <v>1240</v>
      </c>
      <c r="AD434" s="152" t="s">
        <v>1322</v>
      </c>
      <c r="AE434" s="152" t="s">
        <v>1240</v>
      </c>
      <c r="AF434" s="153">
        <f t="shared" si="25"/>
        <v>-18</v>
      </c>
      <c r="AG434" s="154">
        <f t="shared" si="26"/>
        <v>3100</v>
      </c>
      <c r="AH434" s="155">
        <f t="shared" si="27"/>
        <v>-55800</v>
      </c>
      <c r="AI434" s="156"/>
    </row>
    <row r="435" spans="1:35" ht="96">
      <c r="A435" s="108">
        <v>2019</v>
      </c>
      <c r="B435" s="108">
        <v>392</v>
      </c>
      <c r="C435" s="109" t="s">
        <v>1240</v>
      </c>
      <c r="D435" s="150" t="s">
        <v>1343</v>
      </c>
      <c r="E435" s="109" t="s">
        <v>1185</v>
      </c>
      <c r="F435" s="157" t="s">
        <v>1344</v>
      </c>
      <c r="G435" s="112">
        <v>871.78</v>
      </c>
      <c r="H435" s="112">
        <v>157.21</v>
      </c>
      <c r="I435" s="143" t="s">
        <v>125</v>
      </c>
      <c r="J435" s="112">
        <f t="shared" si="24"/>
        <v>714.5699999999999</v>
      </c>
      <c r="K435" s="151" t="s">
        <v>227</v>
      </c>
      <c r="L435" s="108">
        <v>2019</v>
      </c>
      <c r="M435" s="108">
        <v>2694</v>
      </c>
      <c r="N435" s="109" t="s">
        <v>1195</v>
      </c>
      <c r="O435" s="111" t="s">
        <v>228</v>
      </c>
      <c r="P435" s="109" t="s">
        <v>229</v>
      </c>
      <c r="Q435" s="109" t="s">
        <v>230</v>
      </c>
      <c r="R435" s="108">
        <v>8</v>
      </c>
      <c r="S435" s="111" t="s">
        <v>146</v>
      </c>
      <c r="T435" s="108">
        <v>1080203</v>
      </c>
      <c r="U435" s="108">
        <v>2890</v>
      </c>
      <c r="V435" s="108">
        <v>1937</v>
      </c>
      <c r="W435" s="108">
        <v>99</v>
      </c>
      <c r="X435" s="113">
        <v>2019</v>
      </c>
      <c r="Y435" s="113">
        <v>277</v>
      </c>
      <c r="Z435" s="113">
        <v>0</v>
      </c>
      <c r="AA435" s="114" t="s">
        <v>1270</v>
      </c>
      <c r="AB435" s="108">
        <v>763</v>
      </c>
      <c r="AC435" s="109" t="s">
        <v>1270</v>
      </c>
      <c r="AD435" s="152" t="s">
        <v>1322</v>
      </c>
      <c r="AE435" s="152" t="s">
        <v>1270</v>
      </c>
      <c r="AF435" s="153">
        <f t="shared" si="25"/>
        <v>-11</v>
      </c>
      <c r="AG435" s="154">
        <f t="shared" si="26"/>
        <v>714.5699999999999</v>
      </c>
      <c r="AH435" s="155">
        <f t="shared" si="27"/>
        <v>-7860.2699999999995</v>
      </c>
      <c r="AI435" s="156"/>
    </row>
    <row r="436" spans="1:35" ht="108">
      <c r="A436" s="108">
        <v>2019</v>
      </c>
      <c r="B436" s="108">
        <v>393</v>
      </c>
      <c r="C436" s="109" t="s">
        <v>1240</v>
      </c>
      <c r="D436" s="150" t="s">
        <v>1345</v>
      </c>
      <c r="E436" s="109" t="s">
        <v>1185</v>
      </c>
      <c r="F436" s="157" t="s">
        <v>1346</v>
      </c>
      <c r="G436" s="112">
        <v>4.82</v>
      </c>
      <c r="H436" s="112">
        <v>0.87</v>
      </c>
      <c r="I436" s="143" t="s">
        <v>125</v>
      </c>
      <c r="J436" s="112">
        <f t="shared" si="24"/>
        <v>3.95</v>
      </c>
      <c r="K436" s="151" t="s">
        <v>490</v>
      </c>
      <c r="L436" s="108">
        <v>2019</v>
      </c>
      <c r="M436" s="108">
        <v>2748</v>
      </c>
      <c r="N436" s="109" t="s">
        <v>1205</v>
      </c>
      <c r="O436" s="111" t="s">
        <v>156</v>
      </c>
      <c r="P436" s="109" t="s">
        <v>157</v>
      </c>
      <c r="Q436" s="109" t="s">
        <v>157</v>
      </c>
      <c r="R436" s="108">
        <v>8</v>
      </c>
      <c r="S436" s="111" t="s">
        <v>146</v>
      </c>
      <c r="T436" s="108">
        <v>1080203</v>
      </c>
      <c r="U436" s="108">
        <v>2890</v>
      </c>
      <c r="V436" s="108">
        <v>1937</v>
      </c>
      <c r="W436" s="108">
        <v>99</v>
      </c>
      <c r="X436" s="113">
        <v>2019</v>
      </c>
      <c r="Y436" s="113">
        <v>132</v>
      </c>
      <c r="Z436" s="113">
        <v>0</v>
      </c>
      <c r="AA436" s="114" t="s">
        <v>1270</v>
      </c>
      <c r="AB436" s="108">
        <v>769</v>
      </c>
      <c r="AC436" s="109" t="s">
        <v>1270</v>
      </c>
      <c r="AD436" s="152" t="s">
        <v>1327</v>
      </c>
      <c r="AE436" s="152" t="s">
        <v>1270</v>
      </c>
      <c r="AF436" s="153">
        <f t="shared" si="25"/>
        <v>-16</v>
      </c>
      <c r="AG436" s="154">
        <f t="shared" si="26"/>
        <v>3.95</v>
      </c>
      <c r="AH436" s="155">
        <f t="shared" si="27"/>
        <v>-63.2</v>
      </c>
      <c r="AI436" s="156"/>
    </row>
    <row r="437" spans="1:35" ht="96">
      <c r="A437" s="108">
        <v>2019</v>
      </c>
      <c r="B437" s="108">
        <v>394</v>
      </c>
      <c r="C437" s="109" t="s">
        <v>1240</v>
      </c>
      <c r="D437" s="150" t="s">
        <v>1347</v>
      </c>
      <c r="E437" s="109" t="s">
        <v>1185</v>
      </c>
      <c r="F437" s="157" t="s">
        <v>1348</v>
      </c>
      <c r="G437" s="112">
        <v>71.2</v>
      </c>
      <c r="H437" s="112">
        <v>12.84</v>
      </c>
      <c r="I437" s="143" t="s">
        <v>125</v>
      </c>
      <c r="J437" s="112">
        <f t="shared" si="24"/>
        <v>58.36</v>
      </c>
      <c r="K437" s="151" t="s">
        <v>490</v>
      </c>
      <c r="L437" s="108">
        <v>2019</v>
      </c>
      <c r="M437" s="108">
        <v>2749</v>
      </c>
      <c r="N437" s="109" t="s">
        <v>1205</v>
      </c>
      <c r="O437" s="111" t="s">
        <v>156</v>
      </c>
      <c r="P437" s="109" t="s">
        <v>157</v>
      </c>
      <c r="Q437" s="109" t="s">
        <v>157</v>
      </c>
      <c r="R437" s="108">
        <v>9</v>
      </c>
      <c r="S437" s="111" t="s">
        <v>175</v>
      </c>
      <c r="T437" s="108">
        <v>1060203</v>
      </c>
      <c r="U437" s="108">
        <v>2340</v>
      </c>
      <c r="V437" s="108">
        <v>1830</v>
      </c>
      <c r="W437" s="108">
        <v>2</v>
      </c>
      <c r="X437" s="113">
        <v>2019</v>
      </c>
      <c r="Y437" s="113">
        <v>129</v>
      </c>
      <c r="Z437" s="113">
        <v>0</v>
      </c>
      <c r="AA437" s="114" t="s">
        <v>1270</v>
      </c>
      <c r="AB437" s="108">
        <v>768</v>
      </c>
      <c r="AC437" s="109" t="s">
        <v>1270</v>
      </c>
      <c r="AD437" s="152" t="s">
        <v>1327</v>
      </c>
      <c r="AE437" s="152" t="s">
        <v>1270</v>
      </c>
      <c r="AF437" s="153">
        <f t="shared" si="25"/>
        <v>-16</v>
      </c>
      <c r="AG437" s="154">
        <f t="shared" si="26"/>
        <v>58.36</v>
      </c>
      <c r="AH437" s="155">
        <f t="shared" si="27"/>
        <v>-933.76</v>
      </c>
      <c r="AI437" s="156"/>
    </row>
    <row r="438" spans="1:35" ht="96">
      <c r="A438" s="108">
        <v>2019</v>
      </c>
      <c r="B438" s="108">
        <v>395</v>
      </c>
      <c r="C438" s="109" t="s">
        <v>1240</v>
      </c>
      <c r="D438" s="150" t="s">
        <v>1349</v>
      </c>
      <c r="E438" s="109" t="s">
        <v>1185</v>
      </c>
      <c r="F438" s="157" t="s">
        <v>1350</v>
      </c>
      <c r="G438" s="112">
        <v>9.38</v>
      </c>
      <c r="H438" s="112">
        <v>1.69</v>
      </c>
      <c r="I438" s="143" t="s">
        <v>125</v>
      </c>
      <c r="J438" s="112">
        <f t="shared" si="24"/>
        <v>7.690000000000001</v>
      </c>
      <c r="K438" s="151" t="s">
        <v>490</v>
      </c>
      <c r="L438" s="108">
        <v>2019</v>
      </c>
      <c r="M438" s="108">
        <v>2731</v>
      </c>
      <c r="N438" s="109" t="s">
        <v>1351</v>
      </c>
      <c r="O438" s="111" t="s">
        <v>156</v>
      </c>
      <c r="P438" s="109" t="s">
        <v>157</v>
      </c>
      <c r="Q438" s="109" t="s">
        <v>157</v>
      </c>
      <c r="R438" s="108">
        <v>5</v>
      </c>
      <c r="S438" s="111" t="s">
        <v>167</v>
      </c>
      <c r="T438" s="108">
        <v>1040103</v>
      </c>
      <c r="U438" s="108">
        <v>1460</v>
      </c>
      <c r="V438" s="108">
        <v>1346</v>
      </c>
      <c r="W438" s="108">
        <v>2</v>
      </c>
      <c r="X438" s="113">
        <v>2019</v>
      </c>
      <c r="Y438" s="113">
        <v>127</v>
      </c>
      <c r="Z438" s="113">
        <v>0</v>
      </c>
      <c r="AA438" s="114" t="s">
        <v>1270</v>
      </c>
      <c r="AB438" s="108">
        <v>766</v>
      </c>
      <c r="AC438" s="109" t="s">
        <v>1270</v>
      </c>
      <c r="AD438" s="152" t="s">
        <v>1352</v>
      </c>
      <c r="AE438" s="152" t="s">
        <v>1270</v>
      </c>
      <c r="AF438" s="153">
        <f t="shared" si="25"/>
        <v>-14</v>
      </c>
      <c r="AG438" s="154">
        <f t="shared" si="26"/>
        <v>7.690000000000001</v>
      </c>
      <c r="AH438" s="155">
        <f t="shared" si="27"/>
        <v>-107.66000000000003</v>
      </c>
      <c r="AI438" s="156"/>
    </row>
    <row r="439" spans="1:35" ht="84">
      <c r="A439" s="108">
        <v>2019</v>
      </c>
      <c r="B439" s="108">
        <v>396</v>
      </c>
      <c r="C439" s="109" t="s">
        <v>1240</v>
      </c>
      <c r="D439" s="150" t="s">
        <v>1353</v>
      </c>
      <c r="E439" s="109" t="s">
        <v>1185</v>
      </c>
      <c r="F439" s="157" t="s">
        <v>1354</v>
      </c>
      <c r="G439" s="112">
        <v>48.92</v>
      </c>
      <c r="H439" s="112">
        <v>8.82</v>
      </c>
      <c r="I439" s="143" t="s">
        <v>125</v>
      </c>
      <c r="J439" s="112">
        <f t="shared" si="24"/>
        <v>40.1</v>
      </c>
      <c r="K439" s="151" t="s">
        <v>490</v>
      </c>
      <c r="L439" s="108">
        <v>2019</v>
      </c>
      <c r="M439" s="108">
        <v>2750</v>
      </c>
      <c r="N439" s="109" t="s">
        <v>1205</v>
      </c>
      <c r="O439" s="111" t="s">
        <v>156</v>
      </c>
      <c r="P439" s="109" t="s">
        <v>157</v>
      </c>
      <c r="Q439" s="109" t="s">
        <v>157</v>
      </c>
      <c r="R439" s="108">
        <v>8</v>
      </c>
      <c r="S439" s="111" t="s">
        <v>146</v>
      </c>
      <c r="T439" s="108">
        <v>1080203</v>
      </c>
      <c r="U439" s="108">
        <v>2890</v>
      </c>
      <c r="V439" s="108">
        <v>1937</v>
      </c>
      <c r="W439" s="108">
        <v>99</v>
      </c>
      <c r="X439" s="113">
        <v>2019</v>
      </c>
      <c r="Y439" s="113">
        <v>133</v>
      </c>
      <c r="Z439" s="113">
        <v>0</v>
      </c>
      <c r="AA439" s="114" t="s">
        <v>1270</v>
      </c>
      <c r="AB439" s="108">
        <v>770</v>
      </c>
      <c r="AC439" s="109" t="s">
        <v>1270</v>
      </c>
      <c r="AD439" s="152" t="s">
        <v>1327</v>
      </c>
      <c r="AE439" s="152" t="s">
        <v>1270</v>
      </c>
      <c r="AF439" s="153">
        <f t="shared" si="25"/>
        <v>-16</v>
      </c>
      <c r="AG439" s="154">
        <f t="shared" si="26"/>
        <v>40.1</v>
      </c>
      <c r="AH439" s="155">
        <f t="shared" si="27"/>
        <v>-641.6</v>
      </c>
      <c r="AI439" s="156"/>
    </row>
    <row r="440" spans="1:35" ht="84">
      <c r="A440" s="108">
        <v>2019</v>
      </c>
      <c r="B440" s="108">
        <v>397</v>
      </c>
      <c r="C440" s="109" t="s">
        <v>1240</v>
      </c>
      <c r="D440" s="150" t="s">
        <v>1355</v>
      </c>
      <c r="E440" s="109" t="s">
        <v>1185</v>
      </c>
      <c r="F440" s="157" t="s">
        <v>1354</v>
      </c>
      <c r="G440" s="112">
        <v>22.68</v>
      </c>
      <c r="H440" s="112">
        <v>4.09</v>
      </c>
      <c r="I440" s="143" t="s">
        <v>125</v>
      </c>
      <c r="J440" s="112">
        <f t="shared" si="24"/>
        <v>18.59</v>
      </c>
      <c r="K440" s="151" t="s">
        <v>490</v>
      </c>
      <c r="L440" s="108">
        <v>2019</v>
      </c>
      <c r="M440" s="108">
        <v>2743</v>
      </c>
      <c r="N440" s="109" t="s">
        <v>1205</v>
      </c>
      <c r="O440" s="111" t="s">
        <v>156</v>
      </c>
      <c r="P440" s="109" t="s">
        <v>157</v>
      </c>
      <c r="Q440" s="109" t="s">
        <v>157</v>
      </c>
      <c r="R440" s="108">
        <v>8</v>
      </c>
      <c r="S440" s="111" t="s">
        <v>146</v>
      </c>
      <c r="T440" s="108">
        <v>1080203</v>
      </c>
      <c r="U440" s="108">
        <v>2890</v>
      </c>
      <c r="V440" s="108">
        <v>1937</v>
      </c>
      <c r="W440" s="108">
        <v>99</v>
      </c>
      <c r="X440" s="113">
        <v>2019</v>
      </c>
      <c r="Y440" s="113">
        <v>133</v>
      </c>
      <c r="Z440" s="113">
        <v>0</v>
      </c>
      <c r="AA440" s="114" t="s">
        <v>1270</v>
      </c>
      <c r="AB440" s="108">
        <v>770</v>
      </c>
      <c r="AC440" s="109" t="s">
        <v>1270</v>
      </c>
      <c r="AD440" s="152" t="s">
        <v>1327</v>
      </c>
      <c r="AE440" s="152" t="s">
        <v>1270</v>
      </c>
      <c r="AF440" s="153">
        <f t="shared" si="25"/>
        <v>-16</v>
      </c>
      <c r="AG440" s="154">
        <f t="shared" si="26"/>
        <v>18.59</v>
      </c>
      <c r="AH440" s="155">
        <f t="shared" si="27"/>
        <v>-297.44</v>
      </c>
      <c r="AI440" s="156"/>
    </row>
    <row r="441" spans="1:35" ht="84">
      <c r="A441" s="108">
        <v>2019</v>
      </c>
      <c r="B441" s="108">
        <v>398</v>
      </c>
      <c r="C441" s="109" t="s">
        <v>1240</v>
      </c>
      <c r="D441" s="150" t="s">
        <v>1356</v>
      </c>
      <c r="E441" s="109" t="s">
        <v>1185</v>
      </c>
      <c r="F441" s="157" t="s">
        <v>1357</v>
      </c>
      <c r="G441" s="112">
        <v>417.02</v>
      </c>
      <c r="H441" s="112">
        <v>75.2</v>
      </c>
      <c r="I441" s="143" t="s">
        <v>125</v>
      </c>
      <c r="J441" s="112">
        <f t="shared" si="24"/>
        <v>341.82</v>
      </c>
      <c r="K441" s="151" t="s">
        <v>490</v>
      </c>
      <c r="L441" s="108">
        <v>2019</v>
      </c>
      <c r="M441" s="108">
        <v>2751</v>
      </c>
      <c r="N441" s="109" t="s">
        <v>1205</v>
      </c>
      <c r="O441" s="111" t="s">
        <v>156</v>
      </c>
      <c r="P441" s="109" t="s">
        <v>157</v>
      </c>
      <c r="Q441" s="109" t="s">
        <v>157</v>
      </c>
      <c r="R441" s="108">
        <v>5</v>
      </c>
      <c r="S441" s="111" t="s">
        <v>167</v>
      </c>
      <c r="T441" s="108">
        <v>1040203</v>
      </c>
      <c r="U441" s="108">
        <v>1570</v>
      </c>
      <c r="V441" s="108">
        <v>1366</v>
      </c>
      <c r="W441" s="108">
        <v>2</v>
      </c>
      <c r="X441" s="113">
        <v>2019</v>
      </c>
      <c r="Y441" s="113">
        <v>128</v>
      </c>
      <c r="Z441" s="113">
        <v>0</v>
      </c>
      <c r="AA441" s="114" t="s">
        <v>1270</v>
      </c>
      <c r="AB441" s="108">
        <v>767</v>
      </c>
      <c r="AC441" s="109" t="s">
        <v>1270</v>
      </c>
      <c r="AD441" s="152" t="s">
        <v>1327</v>
      </c>
      <c r="AE441" s="152" t="s">
        <v>1270</v>
      </c>
      <c r="AF441" s="153">
        <f t="shared" si="25"/>
        <v>-16</v>
      </c>
      <c r="AG441" s="154">
        <f t="shared" si="26"/>
        <v>341.82</v>
      </c>
      <c r="AH441" s="155">
        <f t="shared" si="27"/>
        <v>-5469.12</v>
      </c>
      <c r="AI441" s="156"/>
    </row>
    <row r="442" spans="1:35" ht="84">
      <c r="A442" s="108">
        <v>2019</v>
      </c>
      <c r="B442" s="108">
        <v>399</v>
      </c>
      <c r="C442" s="109" t="s">
        <v>1240</v>
      </c>
      <c r="D442" s="150" t="s">
        <v>1358</v>
      </c>
      <c r="E442" s="109" t="s">
        <v>1185</v>
      </c>
      <c r="F442" s="157" t="s">
        <v>1354</v>
      </c>
      <c r="G442" s="112">
        <v>54.34</v>
      </c>
      <c r="H442" s="112">
        <v>9.8</v>
      </c>
      <c r="I442" s="143" t="s">
        <v>125</v>
      </c>
      <c r="J442" s="112">
        <f t="shared" si="24"/>
        <v>44.540000000000006</v>
      </c>
      <c r="K442" s="151" t="s">
        <v>490</v>
      </c>
      <c r="L442" s="108">
        <v>2019</v>
      </c>
      <c r="M442" s="108">
        <v>2752</v>
      </c>
      <c r="N442" s="109" t="s">
        <v>1205</v>
      </c>
      <c r="O442" s="111" t="s">
        <v>156</v>
      </c>
      <c r="P442" s="109" t="s">
        <v>157</v>
      </c>
      <c r="Q442" s="109" t="s">
        <v>157</v>
      </c>
      <c r="R442" s="108">
        <v>8</v>
      </c>
      <c r="S442" s="111" t="s">
        <v>146</v>
      </c>
      <c r="T442" s="108">
        <v>1080203</v>
      </c>
      <c r="U442" s="108">
        <v>2890</v>
      </c>
      <c r="V442" s="108">
        <v>1937</v>
      </c>
      <c r="W442" s="108">
        <v>99</v>
      </c>
      <c r="X442" s="113">
        <v>2019</v>
      </c>
      <c r="Y442" s="113">
        <v>133</v>
      </c>
      <c r="Z442" s="113">
        <v>0</v>
      </c>
      <c r="AA442" s="114" t="s">
        <v>1270</v>
      </c>
      <c r="AB442" s="108">
        <v>770</v>
      </c>
      <c r="AC442" s="109" t="s">
        <v>1270</v>
      </c>
      <c r="AD442" s="152" t="s">
        <v>1327</v>
      </c>
      <c r="AE442" s="152" t="s">
        <v>1270</v>
      </c>
      <c r="AF442" s="153">
        <f t="shared" si="25"/>
        <v>-16</v>
      </c>
      <c r="AG442" s="154">
        <f t="shared" si="26"/>
        <v>44.540000000000006</v>
      </c>
      <c r="AH442" s="155">
        <f t="shared" si="27"/>
        <v>-712.6400000000001</v>
      </c>
      <c r="AI442" s="156"/>
    </row>
    <row r="443" spans="1:35" ht="84">
      <c r="A443" s="108">
        <v>2019</v>
      </c>
      <c r="B443" s="108">
        <v>400</v>
      </c>
      <c r="C443" s="109" t="s">
        <v>1240</v>
      </c>
      <c r="D443" s="150" t="s">
        <v>1359</v>
      </c>
      <c r="E443" s="109" t="s">
        <v>1185</v>
      </c>
      <c r="F443" s="157" t="s">
        <v>1354</v>
      </c>
      <c r="G443" s="112">
        <v>91.67</v>
      </c>
      <c r="H443" s="112">
        <v>16.53</v>
      </c>
      <c r="I443" s="143" t="s">
        <v>125</v>
      </c>
      <c r="J443" s="112">
        <f t="shared" si="24"/>
        <v>75.14</v>
      </c>
      <c r="K443" s="151" t="s">
        <v>490</v>
      </c>
      <c r="L443" s="108">
        <v>2019</v>
      </c>
      <c r="M443" s="108">
        <v>2753</v>
      </c>
      <c r="N443" s="109" t="s">
        <v>1205</v>
      </c>
      <c r="O443" s="111" t="s">
        <v>156</v>
      </c>
      <c r="P443" s="109" t="s">
        <v>157</v>
      </c>
      <c r="Q443" s="109" t="s">
        <v>157</v>
      </c>
      <c r="R443" s="108">
        <v>8</v>
      </c>
      <c r="S443" s="111" t="s">
        <v>146</v>
      </c>
      <c r="T443" s="108">
        <v>1080203</v>
      </c>
      <c r="U443" s="108">
        <v>2890</v>
      </c>
      <c r="V443" s="108">
        <v>1937</v>
      </c>
      <c r="W443" s="108">
        <v>99</v>
      </c>
      <c r="X443" s="113">
        <v>2019</v>
      </c>
      <c r="Y443" s="113">
        <v>133</v>
      </c>
      <c r="Z443" s="113">
        <v>0</v>
      </c>
      <c r="AA443" s="114" t="s">
        <v>1270</v>
      </c>
      <c r="AB443" s="108">
        <v>770</v>
      </c>
      <c r="AC443" s="109" t="s">
        <v>1270</v>
      </c>
      <c r="AD443" s="152" t="s">
        <v>1327</v>
      </c>
      <c r="AE443" s="152" t="s">
        <v>1270</v>
      </c>
      <c r="AF443" s="153">
        <f t="shared" si="25"/>
        <v>-16</v>
      </c>
      <c r="AG443" s="154">
        <f t="shared" si="26"/>
        <v>75.14</v>
      </c>
      <c r="AH443" s="155">
        <f t="shared" si="27"/>
        <v>-1202.24</v>
      </c>
      <c r="AI443" s="156"/>
    </row>
    <row r="444" spans="1:35" ht="96">
      <c r="A444" s="108">
        <v>2019</v>
      </c>
      <c r="B444" s="108">
        <v>401</v>
      </c>
      <c r="C444" s="109" t="s">
        <v>1240</v>
      </c>
      <c r="D444" s="150" t="s">
        <v>1360</v>
      </c>
      <c r="E444" s="109" t="s">
        <v>1185</v>
      </c>
      <c r="F444" s="157" t="s">
        <v>1350</v>
      </c>
      <c r="G444" s="112">
        <v>170.65</v>
      </c>
      <c r="H444" s="112">
        <v>15.51</v>
      </c>
      <c r="I444" s="143" t="s">
        <v>125</v>
      </c>
      <c r="J444" s="112">
        <f t="shared" si="24"/>
        <v>155.14000000000001</v>
      </c>
      <c r="K444" s="151" t="s">
        <v>490</v>
      </c>
      <c r="L444" s="108">
        <v>2019</v>
      </c>
      <c r="M444" s="108">
        <v>2744</v>
      </c>
      <c r="N444" s="109" t="s">
        <v>1205</v>
      </c>
      <c r="O444" s="111" t="s">
        <v>156</v>
      </c>
      <c r="P444" s="109" t="s">
        <v>157</v>
      </c>
      <c r="Q444" s="109" t="s">
        <v>157</v>
      </c>
      <c r="R444" s="108">
        <v>5</v>
      </c>
      <c r="S444" s="111" t="s">
        <v>167</v>
      </c>
      <c r="T444" s="108">
        <v>1040103</v>
      </c>
      <c r="U444" s="108">
        <v>1460</v>
      </c>
      <c r="V444" s="108">
        <v>1346</v>
      </c>
      <c r="W444" s="108">
        <v>2</v>
      </c>
      <c r="X444" s="113">
        <v>2019</v>
      </c>
      <c r="Y444" s="113">
        <v>127</v>
      </c>
      <c r="Z444" s="113">
        <v>0</v>
      </c>
      <c r="AA444" s="114" t="s">
        <v>1270</v>
      </c>
      <c r="AB444" s="108">
        <v>766</v>
      </c>
      <c r="AC444" s="109" t="s">
        <v>1270</v>
      </c>
      <c r="AD444" s="152" t="s">
        <v>1327</v>
      </c>
      <c r="AE444" s="152" t="s">
        <v>1270</v>
      </c>
      <c r="AF444" s="153">
        <f t="shared" si="25"/>
        <v>-16</v>
      </c>
      <c r="AG444" s="154">
        <f t="shared" si="26"/>
        <v>155.14000000000001</v>
      </c>
      <c r="AH444" s="155">
        <f t="shared" si="27"/>
        <v>-2482.2400000000002</v>
      </c>
      <c r="AI444" s="156"/>
    </row>
    <row r="445" spans="1:35" ht="84">
      <c r="A445" s="108">
        <v>2019</v>
      </c>
      <c r="B445" s="108">
        <v>402</v>
      </c>
      <c r="C445" s="109" t="s">
        <v>1240</v>
      </c>
      <c r="D445" s="150" t="s">
        <v>1361</v>
      </c>
      <c r="E445" s="109" t="s">
        <v>1185</v>
      </c>
      <c r="F445" s="157" t="s">
        <v>1357</v>
      </c>
      <c r="G445" s="112">
        <v>105.12</v>
      </c>
      <c r="H445" s="112">
        <v>9.56</v>
      </c>
      <c r="I445" s="143" t="s">
        <v>125</v>
      </c>
      <c r="J445" s="112">
        <f t="shared" si="24"/>
        <v>95.56</v>
      </c>
      <c r="K445" s="151" t="s">
        <v>490</v>
      </c>
      <c r="L445" s="108">
        <v>2019</v>
      </c>
      <c r="M445" s="108">
        <v>2730</v>
      </c>
      <c r="N445" s="109" t="s">
        <v>1351</v>
      </c>
      <c r="O445" s="111" t="s">
        <v>156</v>
      </c>
      <c r="P445" s="109" t="s">
        <v>157</v>
      </c>
      <c r="Q445" s="109" t="s">
        <v>157</v>
      </c>
      <c r="R445" s="108">
        <v>5</v>
      </c>
      <c r="S445" s="111" t="s">
        <v>167</v>
      </c>
      <c r="T445" s="108">
        <v>1040203</v>
      </c>
      <c r="U445" s="108">
        <v>1570</v>
      </c>
      <c r="V445" s="108">
        <v>1366</v>
      </c>
      <c r="W445" s="108">
        <v>2</v>
      </c>
      <c r="X445" s="113">
        <v>2019</v>
      </c>
      <c r="Y445" s="113">
        <v>128</v>
      </c>
      <c r="Z445" s="113">
        <v>0</v>
      </c>
      <c r="AA445" s="114" t="s">
        <v>1270</v>
      </c>
      <c r="AB445" s="108">
        <v>767</v>
      </c>
      <c r="AC445" s="109" t="s">
        <v>1270</v>
      </c>
      <c r="AD445" s="152" t="s">
        <v>1352</v>
      </c>
      <c r="AE445" s="152" t="s">
        <v>1270</v>
      </c>
      <c r="AF445" s="153">
        <f t="shared" si="25"/>
        <v>-14</v>
      </c>
      <c r="AG445" s="154">
        <f t="shared" si="26"/>
        <v>95.56</v>
      </c>
      <c r="AH445" s="155">
        <f t="shared" si="27"/>
        <v>-1337.8400000000001</v>
      </c>
      <c r="AI445" s="156"/>
    </row>
    <row r="446" spans="1:35" ht="84">
      <c r="A446" s="108">
        <v>2019</v>
      </c>
      <c r="B446" s="108">
        <v>403</v>
      </c>
      <c r="C446" s="109" t="s">
        <v>1240</v>
      </c>
      <c r="D446" s="150" t="s">
        <v>1362</v>
      </c>
      <c r="E446" s="109" t="s">
        <v>1185</v>
      </c>
      <c r="F446" s="157" t="s">
        <v>1354</v>
      </c>
      <c r="G446" s="112">
        <v>2392.21</v>
      </c>
      <c r="H446" s="112">
        <v>431.38</v>
      </c>
      <c r="I446" s="143" t="s">
        <v>125</v>
      </c>
      <c r="J446" s="112">
        <f t="shared" si="24"/>
        <v>1960.83</v>
      </c>
      <c r="K446" s="151" t="s">
        <v>490</v>
      </c>
      <c r="L446" s="108">
        <v>2019</v>
      </c>
      <c r="M446" s="108">
        <v>2725</v>
      </c>
      <c r="N446" s="109" t="s">
        <v>1351</v>
      </c>
      <c r="O446" s="111" t="s">
        <v>156</v>
      </c>
      <c r="P446" s="109" t="s">
        <v>157</v>
      </c>
      <c r="Q446" s="109" t="s">
        <v>157</v>
      </c>
      <c r="R446" s="108">
        <v>8</v>
      </c>
      <c r="S446" s="111" t="s">
        <v>146</v>
      </c>
      <c r="T446" s="108">
        <v>1080203</v>
      </c>
      <c r="U446" s="108">
        <v>2890</v>
      </c>
      <c r="V446" s="108">
        <v>1937</v>
      </c>
      <c r="W446" s="108">
        <v>99</v>
      </c>
      <c r="X446" s="113">
        <v>2019</v>
      </c>
      <c r="Y446" s="113">
        <v>133</v>
      </c>
      <c r="Z446" s="113">
        <v>0</v>
      </c>
      <c r="AA446" s="114" t="s">
        <v>1270</v>
      </c>
      <c r="AB446" s="108">
        <v>770</v>
      </c>
      <c r="AC446" s="109" t="s">
        <v>1270</v>
      </c>
      <c r="AD446" s="152" t="s">
        <v>1352</v>
      </c>
      <c r="AE446" s="152" t="s">
        <v>1270</v>
      </c>
      <c r="AF446" s="153">
        <f t="shared" si="25"/>
        <v>-14</v>
      </c>
      <c r="AG446" s="154">
        <f t="shared" si="26"/>
        <v>1960.83</v>
      </c>
      <c r="AH446" s="155">
        <f t="shared" si="27"/>
        <v>-27451.62</v>
      </c>
      <c r="AI446" s="156"/>
    </row>
    <row r="447" spans="1:35" ht="84">
      <c r="A447" s="108">
        <v>2019</v>
      </c>
      <c r="B447" s="108">
        <v>404</v>
      </c>
      <c r="C447" s="109" t="s">
        <v>1240</v>
      </c>
      <c r="D447" s="150" t="s">
        <v>1363</v>
      </c>
      <c r="E447" s="109" t="s">
        <v>1185</v>
      </c>
      <c r="F447" s="157" t="s">
        <v>1354</v>
      </c>
      <c r="G447" s="112">
        <v>65.14</v>
      </c>
      <c r="H447" s="112">
        <v>11.75</v>
      </c>
      <c r="I447" s="143" t="s">
        <v>125</v>
      </c>
      <c r="J447" s="112">
        <f t="shared" si="24"/>
        <v>53.39</v>
      </c>
      <c r="K447" s="151" t="s">
        <v>490</v>
      </c>
      <c r="L447" s="108">
        <v>2019</v>
      </c>
      <c r="M447" s="108">
        <v>2746</v>
      </c>
      <c r="N447" s="109" t="s">
        <v>1205</v>
      </c>
      <c r="O447" s="111" t="s">
        <v>156</v>
      </c>
      <c r="P447" s="109" t="s">
        <v>157</v>
      </c>
      <c r="Q447" s="109" t="s">
        <v>157</v>
      </c>
      <c r="R447" s="108">
        <v>8</v>
      </c>
      <c r="S447" s="111" t="s">
        <v>146</v>
      </c>
      <c r="T447" s="108">
        <v>1080203</v>
      </c>
      <c r="U447" s="108">
        <v>2890</v>
      </c>
      <c r="V447" s="108">
        <v>1937</v>
      </c>
      <c r="W447" s="108">
        <v>99</v>
      </c>
      <c r="X447" s="113">
        <v>2019</v>
      </c>
      <c r="Y447" s="113">
        <v>133</v>
      </c>
      <c r="Z447" s="113">
        <v>0</v>
      </c>
      <c r="AA447" s="114" t="s">
        <v>1270</v>
      </c>
      <c r="AB447" s="108">
        <v>770</v>
      </c>
      <c r="AC447" s="109" t="s">
        <v>1270</v>
      </c>
      <c r="AD447" s="152" t="s">
        <v>1327</v>
      </c>
      <c r="AE447" s="152" t="s">
        <v>1270</v>
      </c>
      <c r="AF447" s="153">
        <f t="shared" si="25"/>
        <v>-16</v>
      </c>
      <c r="AG447" s="154">
        <f t="shared" si="26"/>
        <v>53.39</v>
      </c>
      <c r="AH447" s="155">
        <f t="shared" si="27"/>
        <v>-854.24</v>
      </c>
      <c r="AI447" s="156"/>
    </row>
    <row r="448" spans="1:35" ht="84">
      <c r="A448" s="108">
        <v>2019</v>
      </c>
      <c r="B448" s="108">
        <v>405</v>
      </c>
      <c r="C448" s="109" t="s">
        <v>1240</v>
      </c>
      <c r="D448" s="150" t="s">
        <v>1364</v>
      </c>
      <c r="E448" s="109" t="s">
        <v>1185</v>
      </c>
      <c r="F448" s="157" t="s">
        <v>1365</v>
      </c>
      <c r="G448" s="112">
        <v>52.86</v>
      </c>
      <c r="H448" s="112">
        <v>9.53</v>
      </c>
      <c r="I448" s="143" t="s">
        <v>125</v>
      </c>
      <c r="J448" s="112">
        <f t="shared" si="24"/>
        <v>43.33</v>
      </c>
      <c r="K448" s="151" t="s">
        <v>490</v>
      </c>
      <c r="L448" s="108">
        <v>2019</v>
      </c>
      <c r="M448" s="108">
        <v>2747</v>
      </c>
      <c r="N448" s="109" t="s">
        <v>1205</v>
      </c>
      <c r="O448" s="111" t="s">
        <v>156</v>
      </c>
      <c r="P448" s="109" t="s">
        <v>157</v>
      </c>
      <c r="Q448" s="109" t="s">
        <v>157</v>
      </c>
      <c r="R448" s="108">
        <v>8</v>
      </c>
      <c r="S448" s="111" t="s">
        <v>146</v>
      </c>
      <c r="T448" s="108">
        <v>1100503</v>
      </c>
      <c r="U448" s="108">
        <v>4210</v>
      </c>
      <c r="V448" s="108">
        <v>1656</v>
      </c>
      <c r="W448" s="108">
        <v>99</v>
      </c>
      <c r="X448" s="113">
        <v>2019</v>
      </c>
      <c r="Y448" s="113">
        <v>130</v>
      </c>
      <c r="Z448" s="113">
        <v>0</v>
      </c>
      <c r="AA448" s="114" t="s">
        <v>1270</v>
      </c>
      <c r="AB448" s="108">
        <v>771</v>
      </c>
      <c r="AC448" s="109" t="s">
        <v>1270</v>
      </c>
      <c r="AD448" s="152" t="s">
        <v>1327</v>
      </c>
      <c r="AE448" s="152" t="s">
        <v>1270</v>
      </c>
      <c r="AF448" s="153">
        <f t="shared" si="25"/>
        <v>-16</v>
      </c>
      <c r="AG448" s="154">
        <f t="shared" si="26"/>
        <v>43.33</v>
      </c>
      <c r="AH448" s="155">
        <f t="shared" si="27"/>
        <v>-693.28</v>
      </c>
      <c r="AI448" s="156"/>
    </row>
    <row r="449" spans="1:35" ht="108">
      <c r="A449" s="108">
        <v>2019</v>
      </c>
      <c r="B449" s="108">
        <v>406</v>
      </c>
      <c r="C449" s="109" t="s">
        <v>1240</v>
      </c>
      <c r="D449" s="150" t="s">
        <v>1366</v>
      </c>
      <c r="E449" s="109" t="s">
        <v>1185</v>
      </c>
      <c r="F449" s="157" t="s">
        <v>1367</v>
      </c>
      <c r="G449" s="112">
        <v>23.52</v>
      </c>
      <c r="H449" s="112">
        <v>4.24</v>
      </c>
      <c r="I449" s="143" t="s">
        <v>125</v>
      </c>
      <c r="J449" s="112">
        <f t="shared" si="24"/>
        <v>19.28</v>
      </c>
      <c r="K449" s="151" t="s">
        <v>490</v>
      </c>
      <c r="L449" s="108">
        <v>2019</v>
      </c>
      <c r="M449" s="108">
        <v>2745</v>
      </c>
      <c r="N449" s="109" t="s">
        <v>1205</v>
      </c>
      <c r="O449" s="111" t="s">
        <v>156</v>
      </c>
      <c r="P449" s="109" t="s">
        <v>157</v>
      </c>
      <c r="Q449" s="109" t="s">
        <v>157</v>
      </c>
      <c r="R449" s="108">
        <v>8</v>
      </c>
      <c r="S449" s="111" t="s">
        <v>146</v>
      </c>
      <c r="T449" s="108">
        <v>1080203</v>
      </c>
      <c r="U449" s="108">
        <v>2890</v>
      </c>
      <c r="V449" s="108">
        <v>1937</v>
      </c>
      <c r="W449" s="108">
        <v>99</v>
      </c>
      <c r="X449" s="113">
        <v>2019</v>
      </c>
      <c r="Y449" s="113">
        <v>132</v>
      </c>
      <c r="Z449" s="113">
        <v>0</v>
      </c>
      <c r="AA449" s="114" t="s">
        <v>1270</v>
      </c>
      <c r="AB449" s="108">
        <v>769</v>
      </c>
      <c r="AC449" s="109" t="s">
        <v>1270</v>
      </c>
      <c r="AD449" s="152" t="s">
        <v>1327</v>
      </c>
      <c r="AE449" s="152" t="s">
        <v>1270</v>
      </c>
      <c r="AF449" s="153">
        <f t="shared" si="25"/>
        <v>-16</v>
      </c>
      <c r="AG449" s="154">
        <f t="shared" si="26"/>
        <v>19.28</v>
      </c>
      <c r="AH449" s="155">
        <f t="shared" si="27"/>
        <v>-308.48</v>
      </c>
      <c r="AI449" s="156"/>
    </row>
    <row r="450" spans="1:35" ht="108">
      <c r="A450" s="108">
        <v>2019</v>
      </c>
      <c r="B450" s="108">
        <v>407</v>
      </c>
      <c r="C450" s="109" t="s">
        <v>1240</v>
      </c>
      <c r="D450" s="150" t="s">
        <v>1368</v>
      </c>
      <c r="E450" s="109" t="s">
        <v>1185</v>
      </c>
      <c r="F450" s="157" t="s">
        <v>1367</v>
      </c>
      <c r="G450" s="112">
        <v>22.89</v>
      </c>
      <c r="H450" s="112">
        <v>4.13</v>
      </c>
      <c r="I450" s="143" t="s">
        <v>125</v>
      </c>
      <c r="J450" s="112">
        <f t="shared" si="24"/>
        <v>18.76</v>
      </c>
      <c r="K450" s="151" t="s">
        <v>490</v>
      </c>
      <c r="L450" s="108">
        <v>2019</v>
      </c>
      <c r="M450" s="108">
        <v>2727</v>
      </c>
      <c r="N450" s="109" t="s">
        <v>1351</v>
      </c>
      <c r="O450" s="111" t="s">
        <v>156</v>
      </c>
      <c r="P450" s="109" t="s">
        <v>157</v>
      </c>
      <c r="Q450" s="109" t="s">
        <v>157</v>
      </c>
      <c r="R450" s="108">
        <v>8</v>
      </c>
      <c r="S450" s="111" t="s">
        <v>146</v>
      </c>
      <c r="T450" s="108">
        <v>1080203</v>
      </c>
      <c r="U450" s="108">
        <v>2890</v>
      </c>
      <c r="V450" s="108">
        <v>1937</v>
      </c>
      <c r="W450" s="108">
        <v>99</v>
      </c>
      <c r="X450" s="113">
        <v>2019</v>
      </c>
      <c r="Y450" s="113">
        <v>132</v>
      </c>
      <c r="Z450" s="113">
        <v>0</v>
      </c>
      <c r="AA450" s="114" t="s">
        <v>1270</v>
      </c>
      <c r="AB450" s="108">
        <v>769</v>
      </c>
      <c r="AC450" s="109" t="s">
        <v>1270</v>
      </c>
      <c r="AD450" s="152" t="s">
        <v>1352</v>
      </c>
      <c r="AE450" s="152" t="s">
        <v>1270</v>
      </c>
      <c r="AF450" s="153">
        <f t="shared" si="25"/>
        <v>-14</v>
      </c>
      <c r="AG450" s="154">
        <f t="shared" si="26"/>
        <v>18.76</v>
      </c>
      <c r="AH450" s="155">
        <f t="shared" si="27"/>
        <v>-262.64000000000004</v>
      </c>
      <c r="AI450" s="156"/>
    </row>
    <row r="451" spans="1:35" ht="108">
      <c r="A451" s="108">
        <v>2019</v>
      </c>
      <c r="B451" s="108">
        <v>408</v>
      </c>
      <c r="C451" s="109" t="s">
        <v>1240</v>
      </c>
      <c r="D451" s="150" t="s">
        <v>1369</v>
      </c>
      <c r="E451" s="109" t="s">
        <v>1185</v>
      </c>
      <c r="F451" s="157" t="s">
        <v>1367</v>
      </c>
      <c r="G451" s="112">
        <v>24.58</v>
      </c>
      <c r="H451" s="112">
        <v>4.43</v>
      </c>
      <c r="I451" s="143" t="s">
        <v>125</v>
      </c>
      <c r="J451" s="112">
        <f t="shared" si="24"/>
        <v>20.15</v>
      </c>
      <c r="K451" s="151" t="s">
        <v>490</v>
      </c>
      <c r="L451" s="108">
        <v>2019</v>
      </c>
      <c r="M451" s="108">
        <v>2728</v>
      </c>
      <c r="N451" s="109" t="s">
        <v>1351</v>
      </c>
      <c r="O451" s="111" t="s">
        <v>156</v>
      </c>
      <c r="P451" s="109" t="s">
        <v>157</v>
      </c>
      <c r="Q451" s="109" t="s">
        <v>157</v>
      </c>
      <c r="R451" s="108">
        <v>8</v>
      </c>
      <c r="S451" s="111" t="s">
        <v>146</v>
      </c>
      <c r="T451" s="108">
        <v>1080203</v>
      </c>
      <c r="U451" s="108">
        <v>2890</v>
      </c>
      <c r="V451" s="108">
        <v>1937</v>
      </c>
      <c r="W451" s="108">
        <v>99</v>
      </c>
      <c r="X451" s="113">
        <v>2019</v>
      </c>
      <c r="Y451" s="113">
        <v>132</v>
      </c>
      <c r="Z451" s="113">
        <v>0</v>
      </c>
      <c r="AA451" s="114" t="s">
        <v>1270</v>
      </c>
      <c r="AB451" s="108">
        <v>769</v>
      </c>
      <c r="AC451" s="109" t="s">
        <v>1270</v>
      </c>
      <c r="AD451" s="152" t="s">
        <v>1352</v>
      </c>
      <c r="AE451" s="152" t="s">
        <v>1270</v>
      </c>
      <c r="AF451" s="153">
        <f t="shared" si="25"/>
        <v>-14</v>
      </c>
      <c r="AG451" s="154">
        <f t="shared" si="26"/>
        <v>20.15</v>
      </c>
      <c r="AH451" s="155">
        <f t="shared" si="27"/>
        <v>-282.09999999999997</v>
      </c>
      <c r="AI451" s="156"/>
    </row>
    <row r="452" spans="1:35" ht="108">
      <c r="A452" s="108">
        <v>2019</v>
      </c>
      <c r="B452" s="108">
        <v>409</v>
      </c>
      <c r="C452" s="109" t="s">
        <v>1240</v>
      </c>
      <c r="D452" s="150" t="s">
        <v>1370</v>
      </c>
      <c r="E452" s="109" t="s">
        <v>1185</v>
      </c>
      <c r="F452" s="157" t="s">
        <v>1367</v>
      </c>
      <c r="G452" s="112">
        <v>16.86</v>
      </c>
      <c r="H452" s="112">
        <v>3.04</v>
      </c>
      <c r="I452" s="143" t="s">
        <v>125</v>
      </c>
      <c r="J452" s="112">
        <f t="shared" si="24"/>
        <v>13.82</v>
      </c>
      <c r="K452" s="151" t="s">
        <v>490</v>
      </c>
      <c r="L452" s="108">
        <v>2019</v>
      </c>
      <c r="M452" s="108">
        <v>2729</v>
      </c>
      <c r="N452" s="109" t="s">
        <v>1351</v>
      </c>
      <c r="O452" s="111" t="s">
        <v>156</v>
      </c>
      <c r="P452" s="109" t="s">
        <v>157</v>
      </c>
      <c r="Q452" s="109" t="s">
        <v>157</v>
      </c>
      <c r="R452" s="108">
        <v>8</v>
      </c>
      <c r="S452" s="111" t="s">
        <v>146</v>
      </c>
      <c r="T452" s="108">
        <v>1080203</v>
      </c>
      <c r="U452" s="108">
        <v>2890</v>
      </c>
      <c r="V452" s="108">
        <v>1937</v>
      </c>
      <c r="W452" s="108">
        <v>99</v>
      </c>
      <c r="X452" s="113">
        <v>2019</v>
      </c>
      <c r="Y452" s="113">
        <v>132</v>
      </c>
      <c r="Z452" s="113">
        <v>0</v>
      </c>
      <c r="AA452" s="114" t="s">
        <v>1270</v>
      </c>
      <c r="AB452" s="108">
        <v>769</v>
      </c>
      <c r="AC452" s="109" t="s">
        <v>1270</v>
      </c>
      <c r="AD452" s="152" t="s">
        <v>1352</v>
      </c>
      <c r="AE452" s="152" t="s">
        <v>1270</v>
      </c>
      <c r="AF452" s="153">
        <f t="shared" si="25"/>
        <v>-14</v>
      </c>
      <c r="AG452" s="154">
        <f t="shared" si="26"/>
        <v>13.82</v>
      </c>
      <c r="AH452" s="155">
        <f t="shared" si="27"/>
        <v>-193.48000000000002</v>
      </c>
      <c r="AI452" s="156"/>
    </row>
    <row r="453" spans="1:35" ht="48">
      <c r="A453" s="108">
        <v>2019</v>
      </c>
      <c r="B453" s="108">
        <v>410</v>
      </c>
      <c r="C453" s="109" t="s">
        <v>1303</v>
      </c>
      <c r="D453" s="150" t="s">
        <v>1371</v>
      </c>
      <c r="E453" s="109" t="s">
        <v>1185</v>
      </c>
      <c r="F453" s="157" t="s">
        <v>1372</v>
      </c>
      <c r="G453" s="112">
        <v>199.52</v>
      </c>
      <c r="H453" s="112">
        <v>35.98</v>
      </c>
      <c r="I453" s="143" t="s">
        <v>125</v>
      </c>
      <c r="J453" s="112">
        <f t="shared" si="24"/>
        <v>163.54000000000002</v>
      </c>
      <c r="K453" s="151" t="s">
        <v>380</v>
      </c>
      <c r="L453" s="108">
        <v>2019</v>
      </c>
      <c r="M453" s="108">
        <v>2790</v>
      </c>
      <c r="N453" s="109" t="s">
        <v>984</v>
      </c>
      <c r="O453" s="111" t="s">
        <v>233</v>
      </c>
      <c r="P453" s="109" t="s">
        <v>234</v>
      </c>
      <c r="Q453" s="109" t="s">
        <v>235</v>
      </c>
      <c r="R453" s="108">
        <v>1</v>
      </c>
      <c r="S453" s="111" t="s">
        <v>139</v>
      </c>
      <c r="T453" s="108">
        <v>1010802</v>
      </c>
      <c r="U453" s="108">
        <v>790</v>
      </c>
      <c r="V453" s="108">
        <v>1056</v>
      </c>
      <c r="W453" s="108">
        <v>99</v>
      </c>
      <c r="X453" s="113">
        <v>2019</v>
      </c>
      <c r="Y453" s="113">
        <v>12</v>
      </c>
      <c r="Z453" s="113">
        <v>0</v>
      </c>
      <c r="AA453" s="114" t="s">
        <v>1270</v>
      </c>
      <c r="AB453" s="108">
        <v>765</v>
      </c>
      <c r="AC453" s="109" t="s">
        <v>1270</v>
      </c>
      <c r="AD453" s="152" t="s">
        <v>1373</v>
      </c>
      <c r="AE453" s="152" t="s">
        <v>1270</v>
      </c>
      <c r="AF453" s="153">
        <f t="shared" si="25"/>
        <v>-17</v>
      </c>
      <c r="AG453" s="154">
        <f t="shared" si="26"/>
        <v>163.54000000000002</v>
      </c>
      <c r="AH453" s="155">
        <f t="shared" si="27"/>
        <v>-2780.1800000000003</v>
      </c>
      <c r="AI453" s="156"/>
    </row>
    <row r="454" spans="1:35" ht="72">
      <c r="A454" s="108">
        <v>2019</v>
      </c>
      <c r="B454" s="108">
        <v>411</v>
      </c>
      <c r="C454" s="109" t="s">
        <v>1303</v>
      </c>
      <c r="D454" s="150" t="s">
        <v>1374</v>
      </c>
      <c r="E454" s="109" t="s">
        <v>1205</v>
      </c>
      <c r="F454" s="157" t="s">
        <v>1375</v>
      </c>
      <c r="G454" s="112">
        <v>780.8</v>
      </c>
      <c r="H454" s="112">
        <v>140.8</v>
      </c>
      <c r="I454" s="143" t="s">
        <v>125</v>
      </c>
      <c r="J454" s="112">
        <f t="shared" si="24"/>
        <v>640</v>
      </c>
      <c r="K454" s="151" t="s">
        <v>1376</v>
      </c>
      <c r="L454" s="108">
        <v>2019</v>
      </c>
      <c r="M454" s="108">
        <v>2793</v>
      </c>
      <c r="N454" s="109" t="s">
        <v>984</v>
      </c>
      <c r="O454" s="111" t="s">
        <v>136</v>
      </c>
      <c r="P454" s="109" t="s">
        <v>137</v>
      </c>
      <c r="Q454" s="109" t="s">
        <v>138</v>
      </c>
      <c r="R454" s="108">
        <v>2</v>
      </c>
      <c r="S454" s="111" t="s">
        <v>129</v>
      </c>
      <c r="T454" s="108">
        <v>1010803</v>
      </c>
      <c r="U454" s="108">
        <v>800</v>
      </c>
      <c r="V454" s="108">
        <v>1043</v>
      </c>
      <c r="W454" s="108">
        <v>1</v>
      </c>
      <c r="X454" s="113">
        <v>2019</v>
      </c>
      <c r="Y454" s="113">
        <v>273</v>
      </c>
      <c r="Z454" s="113">
        <v>0</v>
      </c>
      <c r="AA454" s="114" t="s">
        <v>1270</v>
      </c>
      <c r="AB454" s="108">
        <v>757</v>
      </c>
      <c r="AC454" s="109" t="s">
        <v>1270</v>
      </c>
      <c r="AD454" s="152" t="s">
        <v>1373</v>
      </c>
      <c r="AE454" s="152" t="s">
        <v>1270</v>
      </c>
      <c r="AF454" s="153">
        <f t="shared" si="25"/>
        <v>-17</v>
      </c>
      <c r="AG454" s="154">
        <f t="shared" si="26"/>
        <v>640</v>
      </c>
      <c r="AH454" s="155">
        <f t="shared" si="27"/>
        <v>-10880</v>
      </c>
      <c r="AI454" s="156"/>
    </row>
    <row r="455" spans="1:35" ht="120">
      <c r="A455" s="108">
        <v>2019</v>
      </c>
      <c r="B455" s="108">
        <v>412</v>
      </c>
      <c r="C455" s="109" t="s">
        <v>1303</v>
      </c>
      <c r="D455" s="150" t="s">
        <v>1377</v>
      </c>
      <c r="E455" s="109" t="s">
        <v>1316</v>
      </c>
      <c r="F455" s="157" t="s">
        <v>1378</v>
      </c>
      <c r="G455" s="112">
        <v>436.15</v>
      </c>
      <c r="H455" s="112">
        <v>78.65</v>
      </c>
      <c r="I455" s="143" t="s">
        <v>125</v>
      </c>
      <c r="J455" s="112">
        <f t="shared" si="24"/>
        <v>357.5</v>
      </c>
      <c r="K455" s="151" t="s">
        <v>1041</v>
      </c>
      <c r="L455" s="108">
        <v>2019</v>
      </c>
      <c r="M455" s="108">
        <v>2687</v>
      </c>
      <c r="N455" s="109" t="s">
        <v>1195</v>
      </c>
      <c r="O455" s="111" t="s">
        <v>1042</v>
      </c>
      <c r="P455" s="109" t="s">
        <v>310</v>
      </c>
      <c r="Q455" s="109" t="s">
        <v>126</v>
      </c>
      <c r="R455" s="108">
        <v>2</v>
      </c>
      <c r="S455" s="111" t="s">
        <v>129</v>
      </c>
      <c r="T455" s="108">
        <v>1010803</v>
      </c>
      <c r="U455" s="108">
        <v>800</v>
      </c>
      <c r="V455" s="108">
        <v>1043</v>
      </c>
      <c r="W455" s="108">
        <v>1</v>
      </c>
      <c r="X455" s="113">
        <v>2019</v>
      </c>
      <c r="Y455" s="113">
        <v>9</v>
      </c>
      <c r="Z455" s="113">
        <v>0</v>
      </c>
      <c r="AA455" s="114" t="s">
        <v>1270</v>
      </c>
      <c r="AB455" s="108">
        <v>764</v>
      </c>
      <c r="AC455" s="109" t="s">
        <v>1270</v>
      </c>
      <c r="AD455" s="152" t="s">
        <v>1322</v>
      </c>
      <c r="AE455" s="152" t="s">
        <v>1270</v>
      </c>
      <c r="AF455" s="153">
        <f t="shared" si="25"/>
        <v>-11</v>
      </c>
      <c r="AG455" s="154">
        <f t="shared" si="26"/>
        <v>357.5</v>
      </c>
      <c r="AH455" s="155">
        <f t="shared" si="27"/>
        <v>-3932.5</v>
      </c>
      <c r="AI455" s="156"/>
    </row>
    <row r="456" spans="1:35" ht="132">
      <c r="A456" s="108">
        <v>2019</v>
      </c>
      <c r="B456" s="108">
        <v>413</v>
      </c>
      <c r="C456" s="109" t="s">
        <v>1303</v>
      </c>
      <c r="D456" s="150" t="s">
        <v>1379</v>
      </c>
      <c r="E456" s="109" t="s">
        <v>1185</v>
      </c>
      <c r="F456" s="157" t="s">
        <v>1380</v>
      </c>
      <c r="G456" s="112">
        <v>1421.82</v>
      </c>
      <c r="H456" s="112">
        <v>256.4</v>
      </c>
      <c r="I456" s="143" t="s">
        <v>125</v>
      </c>
      <c r="J456" s="112">
        <f aca="true" t="shared" si="28" ref="J456:J519">IF(I456="SI",G456-H456,G456)</f>
        <v>1165.42</v>
      </c>
      <c r="K456" s="151" t="s">
        <v>985</v>
      </c>
      <c r="L456" s="108">
        <v>2019</v>
      </c>
      <c r="M456" s="108">
        <v>2660</v>
      </c>
      <c r="N456" s="109" t="s">
        <v>1185</v>
      </c>
      <c r="O456" s="111" t="s">
        <v>1381</v>
      </c>
      <c r="P456" s="109" t="s">
        <v>1382</v>
      </c>
      <c r="Q456" s="109" t="s">
        <v>1383</v>
      </c>
      <c r="R456" s="108">
        <v>9</v>
      </c>
      <c r="S456" s="111" t="s">
        <v>175</v>
      </c>
      <c r="T456" s="108">
        <v>2060305</v>
      </c>
      <c r="U456" s="108">
        <v>7970</v>
      </c>
      <c r="V456" s="108">
        <v>9010</v>
      </c>
      <c r="W456" s="108">
        <v>99</v>
      </c>
      <c r="X456" s="113">
        <v>2018</v>
      </c>
      <c r="Y456" s="113">
        <v>189</v>
      </c>
      <c r="Z456" s="113">
        <v>0</v>
      </c>
      <c r="AA456" s="114" t="s">
        <v>126</v>
      </c>
      <c r="AB456" s="108">
        <v>789</v>
      </c>
      <c r="AC456" s="109" t="s">
        <v>1291</v>
      </c>
      <c r="AD456" s="152" t="s">
        <v>1384</v>
      </c>
      <c r="AE456" s="152" t="s">
        <v>1291</v>
      </c>
      <c r="AF456" s="153">
        <f aca="true" t="shared" si="29" ref="AF456:AF519">AE456-AD456</f>
        <v>-4</v>
      </c>
      <c r="AG456" s="154">
        <f aca="true" t="shared" si="30" ref="AG456:AG519">IF(AI456="SI",0,J456)</f>
        <v>1165.42</v>
      </c>
      <c r="AH456" s="155">
        <f aca="true" t="shared" si="31" ref="AH456:AH519">AG456*AF456</f>
        <v>-4661.68</v>
      </c>
      <c r="AI456" s="156"/>
    </row>
    <row r="457" spans="1:35" ht="84">
      <c r="A457" s="108">
        <v>2019</v>
      </c>
      <c r="B457" s="108">
        <v>413</v>
      </c>
      <c r="C457" s="109" t="s">
        <v>1303</v>
      </c>
      <c r="D457" s="150" t="s">
        <v>1379</v>
      </c>
      <c r="E457" s="109" t="s">
        <v>1185</v>
      </c>
      <c r="F457" s="157" t="s">
        <v>1385</v>
      </c>
      <c r="G457" s="112">
        <v>29.98</v>
      </c>
      <c r="H457" s="112">
        <v>5.4</v>
      </c>
      <c r="I457" s="143" t="s">
        <v>125</v>
      </c>
      <c r="J457" s="112">
        <f t="shared" si="28"/>
        <v>24.58</v>
      </c>
      <c r="K457" s="151" t="s">
        <v>1386</v>
      </c>
      <c r="L457" s="108">
        <v>2019</v>
      </c>
      <c r="M457" s="108">
        <v>2660</v>
      </c>
      <c r="N457" s="109" t="s">
        <v>1185</v>
      </c>
      <c r="O457" s="111" t="s">
        <v>1381</v>
      </c>
      <c r="P457" s="109" t="s">
        <v>1382</v>
      </c>
      <c r="Q457" s="109" t="s">
        <v>1383</v>
      </c>
      <c r="R457" s="108">
        <v>9</v>
      </c>
      <c r="S457" s="111" t="s">
        <v>175</v>
      </c>
      <c r="T457" s="108">
        <v>2060305</v>
      </c>
      <c r="U457" s="108">
        <v>7970</v>
      </c>
      <c r="V457" s="108">
        <v>9010</v>
      </c>
      <c r="W457" s="108">
        <v>99</v>
      </c>
      <c r="X457" s="113">
        <v>2019</v>
      </c>
      <c r="Y457" s="113">
        <v>88</v>
      </c>
      <c r="Z457" s="113">
        <v>0</v>
      </c>
      <c r="AA457" s="114" t="s">
        <v>126</v>
      </c>
      <c r="AB457" s="108">
        <v>788</v>
      </c>
      <c r="AC457" s="109" t="s">
        <v>1291</v>
      </c>
      <c r="AD457" s="152" t="s">
        <v>1384</v>
      </c>
      <c r="AE457" s="152" t="s">
        <v>1291</v>
      </c>
      <c r="AF457" s="153">
        <f t="shared" si="29"/>
        <v>-4</v>
      </c>
      <c r="AG457" s="154">
        <f t="shared" si="30"/>
        <v>24.58</v>
      </c>
      <c r="AH457" s="155">
        <f t="shared" si="31"/>
        <v>-98.32</v>
      </c>
      <c r="AI457" s="156"/>
    </row>
    <row r="458" spans="1:35" ht="144">
      <c r="A458" s="108">
        <v>2019</v>
      </c>
      <c r="B458" s="108">
        <v>414</v>
      </c>
      <c r="C458" s="109" t="s">
        <v>1303</v>
      </c>
      <c r="D458" s="150" t="s">
        <v>1387</v>
      </c>
      <c r="E458" s="109" t="s">
        <v>984</v>
      </c>
      <c r="F458" s="157" t="s">
        <v>1388</v>
      </c>
      <c r="G458" s="112">
        <v>91.5</v>
      </c>
      <c r="H458" s="112">
        <v>16.5</v>
      </c>
      <c r="I458" s="143" t="s">
        <v>125</v>
      </c>
      <c r="J458" s="112">
        <f t="shared" si="28"/>
        <v>75</v>
      </c>
      <c r="K458" s="151" t="s">
        <v>1041</v>
      </c>
      <c r="L458" s="108">
        <v>2019</v>
      </c>
      <c r="M458" s="108">
        <v>2809</v>
      </c>
      <c r="N458" s="109" t="s">
        <v>1389</v>
      </c>
      <c r="O458" s="111" t="s">
        <v>1042</v>
      </c>
      <c r="P458" s="109" t="s">
        <v>310</v>
      </c>
      <c r="Q458" s="109" t="s">
        <v>126</v>
      </c>
      <c r="R458" s="108">
        <v>2</v>
      </c>
      <c r="S458" s="111" t="s">
        <v>129</v>
      </c>
      <c r="T458" s="108">
        <v>1010803</v>
      </c>
      <c r="U458" s="108">
        <v>800</v>
      </c>
      <c r="V458" s="108">
        <v>1043</v>
      </c>
      <c r="W458" s="108">
        <v>1</v>
      </c>
      <c r="X458" s="113">
        <v>2019</v>
      </c>
      <c r="Y458" s="113">
        <v>9</v>
      </c>
      <c r="Z458" s="113">
        <v>0</v>
      </c>
      <c r="AA458" s="114" t="s">
        <v>1270</v>
      </c>
      <c r="AB458" s="108">
        <v>764</v>
      </c>
      <c r="AC458" s="109" t="s">
        <v>1270</v>
      </c>
      <c r="AD458" s="152" t="s">
        <v>1309</v>
      </c>
      <c r="AE458" s="152" t="s">
        <v>1270</v>
      </c>
      <c r="AF458" s="153">
        <f t="shared" si="29"/>
        <v>-19</v>
      </c>
      <c r="AG458" s="154">
        <f t="shared" si="30"/>
        <v>75</v>
      </c>
      <c r="AH458" s="155">
        <f t="shared" si="31"/>
        <v>-1425</v>
      </c>
      <c r="AI458" s="156"/>
    </row>
    <row r="459" spans="1:35" ht="156">
      <c r="A459" s="108">
        <v>2019</v>
      </c>
      <c r="B459" s="108">
        <v>415</v>
      </c>
      <c r="C459" s="109" t="s">
        <v>1303</v>
      </c>
      <c r="D459" s="150" t="s">
        <v>1390</v>
      </c>
      <c r="E459" s="109" t="s">
        <v>1185</v>
      </c>
      <c r="F459" s="157" t="s">
        <v>1391</v>
      </c>
      <c r="G459" s="112">
        <v>122</v>
      </c>
      <c r="H459" s="112">
        <v>22</v>
      </c>
      <c r="I459" s="143" t="s">
        <v>125</v>
      </c>
      <c r="J459" s="112">
        <f t="shared" si="28"/>
        <v>100</v>
      </c>
      <c r="K459" s="151" t="s">
        <v>200</v>
      </c>
      <c r="L459" s="108">
        <v>2019</v>
      </c>
      <c r="M459" s="108">
        <v>2705</v>
      </c>
      <c r="N459" s="109" t="s">
        <v>1351</v>
      </c>
      <c r="O459" s="111" t="s">
        <v>202</v>
      </c>
      <c r="P459" s="109" t="s">
        <v>203</v>
      </c>
      <c r="Q459" s="109" t="s">
        <v>203</v>
      </c>
      <c r="R459" s="108">
        <v>2</v>
      </c>
      <c r="S459" s="111" t="s">
        <v>129</v>
      </c>
      <c r="T459" s="108">
        <v>1010803</v>
      </c>
      <c r="U459" s="108">
        <v>800</v>
      </c>
      <c r="V459" s="108">
        <v>1043</v>
      </c>
      <c r="W459" s="108">
        <v>1</v>
      </c>
      <c r="X459" s="113">
        <v>2019</v>
      </c>
      <c r="Y459" s="113">
        <v>57</v>
      </c>
      <c r="Z459" s="113">
        <v>0</v>
      </c>
      <c r="AA459" s="114" t="s">
        <v>1270</v>
      </c>
      <c r="AB459" s="108">
        <v>772</v>
      </c>
      <c r="AC459" s="109" t="s">
        <v>1270</v>
      </c>
      <c r="AD459" s="152" t="s">
        <v>1352</v>
      </c>
      <c r="AE459" s="152" t="s">
        <v>1270</v>
      </c>
      <c r="AF459" s="153">
        <f t="shared" si="29"/>
        <v>-14</v>
      </c>
      <c r="AG459" s="154">
        <f t="shared" si="30"/>
        <v>100</v>
      </c>
      <c r="AH459" s="155">
        <f t="shared" si="31"/>
        <v>-1400</v>
      </c>
      <c r="AI459" s="156"/>
    </row>
    <row r="460" spans="1:35" ht="156">
      <c r="A460" s="108">
        <v>2019</v>
      </c>
      <c r="B460" s="108">
        <v>416</v>
      </c>
      <c r="C460" s="109" t="s">
        <v>1303</v>
      </c>
      <c r="D460" s="150" t="s">
        <v>1392</v>
      </c>
      <c r="E460" s="109" t="s">
        <v>1205</v>
      </c>
      <c r="F460" s="157" t="s">
        <v>1393</v>
      </c>
      <c r="G460" s="112">
        <v>122</v>
      </c>
      <c r="H460" s="112">
        <v>22</v>
      </c>
      <c r="I460" s="143" t="s">
        <v>125</v>
      </c>
      <c r="J460" s="112">
        <f t="shared" si="28"/>
        <v>100</v>
      </c>
      <c r="K460" s="151" t="s">
        <v>200</v>
      </c>
      <c r="L460" s="108">
        <v>2019</v>
      </c>
      <c r="M460" s="108">
        <v>2791</v>
      </c>
      <c r="N460" s="109" t="s">
        <v>984</v>
      </c>
      <c r="O460" s="111" t="s">
        <v>202</v>
      </c>
      <c r="P460" s="109" t="s">
        <v>203</v>
      </c>
      <c r="Q460" s="109" t="s">
        <v>203</v>
      </c>
      <c r="R460" s="108">
        <v>2</v>
      </c>
      <c r="S460" s="111" t="s">
        <v>129</v>
      </c>
      <c r="T460" s="108">
        <v>1010803</v>
      </c>
      <c r="U460" s="108">
        <v>800</v>
      </c>
      <c r="V460" s="108">
        <v>1043</v>
      </c>
      <c r="W460" s="108">
        <v>1</v>
      </c>
      <c r="X460" s="113">
        <v>2019</v>
      </c>
      <c r="Y460" s="113">
        <v>57</v>
      </c>
      <c r="Z460" s="113">
        <v>0</v>
      </c>
      <c r="AA460" s="114" t="s">
        <v>1270</v>
      </c>
      <c r="AB460" s="108">
        <v>772</v>
      </c>
      <c r="AC460" s="109" t="s">
        <v>1270</v>
      </c>
      <c r="AD460" s="152" t="s">
        <v>1373</v>
      </c>
      <c r="AE460" s="152" t="s">
        <v>1270</v>
      </c>
      <c r="AF460" s="153">
        <f t="shared" si="29"/>
        <v>-17</v>
      </c>
      <c r="AG460" s="154">
        <f t="shared" si="30"/>
        <v>100</v>
      </c>
      <c r="AH460" s="155">
        <f t="shared" si="31"/>
        <v>-1700</v>
      </c>
      <c r="AI460" s="156"/>
    </row>
    <row r="461" spans="1:35" ht="60">
      <c r="A461" s="108">
        <v>2019</v>
      </c>
      <c r="B461" s="108">
        <v>417</v>
      </c>
      <c r="C461" s="109" t="s">
        <v>1303</v>
      </c>
      <c r="D461" s="150" t="s">
        <v>1394</v>
      </c>
      <c r="E461" s="109" t="s">
        <v>1185</v>
      </c>
      <c r="F461" s="157" t="s">
        <v>1395</v>
      </c>
      <c r="G461" s="112">
        <v>45.14</v>
      </c>
      <c r="H461" s="112">
        <v>8.14</v>
      </c>
      <c r="I461" s="143" t="s">
        <v>125</v>
      </c>
      <c r="J461" s="112">
        <f t="shared" si="28"/>
        <v>37</v>
      </c>
      <c r="K461" s="151" t="s">
        <v>207</v>
      </c>
      <c r="L461" s="108">
        <v>2019</v>
      </c>
      <c r="M461" s="108">
        <v>2707</v>
      </c>
      <c r="N461" s="109" t="s">
        <v>1351</v>
      </c>
      <c r="O461" s="111" t="s">
        <v>202</v>
      </c>
      <c r="P461" s="109" t="s">
        <v>203</v>
      </c>
      <c r="Q461" s="109" t="s">
        <v>203</v>
      </c>
      <c r="R461" s="108">
        <v>5</v>
      </c>
      <c r="S461" s="111" t="s">
        <v>167</v>
      </c>
      <c r="T461" s="108">
        <v>1040104</v>
      </c>
      <c r="U461" s="108">
        <v>1470</v>
      </c>
      <c r="V461" s="108">
        <v>1348</v>
      </c>
      <c r="W461" s="108">
        <v>99</v>
      </c>
      <c r="X461" s="113">
        <v>2019</v>
      </c>
      <c r="Y461" s="113">
        <v>252</v>
      </c>
      <c r="Z461" s="113">
        <v>0</v>
      </c>
      <c r="AA461" s="114" t="s">
        <v>1270</v>
      </c>
      <c r="AB461" s="108">
        <v>773</v>
      </c>
      <c r="AC461" s="109" t="s">
        <v>1270</v>
      </c>
      <c r="AD461" s="152" t="s">
        <v>1352</v>
      </c>
      <c r="AE461" s="152" t="s">
        <v>1270</v>
      </c>
      <c r="AF461" s="153">
        <f t="shared" si="29"/>
        <v>-14</v>
      </c>
      <c r="AG461" s="154">
        <f t="shared" si="30"/>
        <v>37</v>
      </c>
      <c r="AH461" s="155">
        <f t="shared" si="31"/>
        <v>-518</v>
      </c>
      <c r="AI461" s="156"/>
    </row>
    <row r="462" spans="1:35" ht="60">
      <c r="A462" s="108">
        <v>2019</v>
      </c>
      <c r="B462" s="108">
        <v>418</v>
      </c>
      <c r="C462" s="109" t="s">
        <v>1303</v>
      </c>
      <c r="D462" s="150" t="s">
        <v>1396</v>
      </c>
      <c r="E462" s="109" t="s">
        <v>1185</v>
      </c>
      <c r="F462" s="157" t="s">
        <v>1395</v>
      </c>
      <c r="G462" s="112">
        <v>79.3</v>
      </c>
      <c r="H462" s="112">
        <v>14.3</v>
      </c>
      <c r="I462" s="143" t="s">
        <v>125</v>
      </c>
      <c r="J462" s="112">
        <f t="shared" si="28"/>
        <v>65</v>
      </c>
      <c r="K462" s="151" t="s">
        <v>207</v>
      </c>
      <c r="L462" s="108">
        <v>2019</v>
      </c>
      <c r="M462" s="108">
        <v>2708</v>
      </c>
      <c r="N462" s="109" t="s">
        <v>1351</v>
      </c>
      <c r="O462" s="111" t="s">
        <v>202</v>
      </c>
      <c r="P462" s="109" t="s">
        <v>203</v>
      </c>
      <c r="Q462" s="109" t="s">
        <v>203</v>
      </c>
      <c r="R462" s="108">
        <v>5</v>
      </c>
      <c r="S462" s="111" t="s">
        <v>167</v>
      </c>
      <c r="T462" s="108">
        <v>1040204</v>
      </c>
      <c r="U462" s="108">
        <v>1580</v>
      </c>
      <c r="V462" s="108">
        <v>1368</v>
      </c>
      <c r="W462" s="108">
        <v>99</v>
      </c>
      <c r="X462" s="113">
        <v>2019</v>
      </c>
      <c r="Y462" s="113">
        <v>253</v>
      </c>
      <c r="Z462" s="113">
        <v>0</v>
      </c>
      <c r="AA462" s="114" t="s">
        <v>1270</v>
      </c>
      <c r="AB462" s="108">
        <v>774</v>
      </c>
      <c r="AC462" s="109" t="s">
        <v>1270</v>
      </c>
      <c r="AD462" s="152" t="s">
        <v>1352</v>
      </c>
      <c r="AE462" s="152" t="s">
        <v>1270</v>
      </c>
      <c r="AF462" s="153">
        <f t="shared" si="29"/>
        <v>-14</v>
      </c>
      <c r="AG462" s="154">
        <f t="shared" si="30"/>
        <v>65</v>
      </c>
      <c r="AH462" s="155">
        <f t="shared" si="31"/>
        <v>-910</v>
      </c>
      <c r="AI462" s="156"/>
    </row>
    <row r="463" spans="1:35" ht="60">
      <c r="A463" s="108">
        <v>2019</v>
      </c>
      <c r="B463" s="108">
        <v>419</v>
      </c>
      <c r="C463" s="109" t="s">
        <v>1303</v>
      </c>
      <c r="D463" s="150" t="s">
        <v>1397</v>
      </c>
      <c r="E463" s="109" t="s">
        <v>1205</v>
      </c>
      <c r="F463" s="157" t="s">
        <v>1398</v>
      </c>
      <c r="G463" s="112">
        <v>45.14</v>
      </c>
      <c r="H463" s="112">
        <v>8.14</v>
      </c>
      <c r="I463" s="143" t="s">
        <v>125</v>
      </c>
      <c r="J463" s="112">
        <f t="shared" si="28"/>
        <v>37</v>
      </c>
      <c r="K463" s="151" t="s">
        <v>207</v>
      </c>
      <c r="L463" s="108">
        <v>2019</v>
      </c>
      <c r="M463" s="108">
        <v>2775</v>
      </c>
      <c r="N463" s="109" t="s">
        <v>1205</v>
      </c>
      <c r="O463" s="111" t="s">
        <v>202</v>
      </c>
      <c r="P463" s="109" t="s">
        <v>203</v>
      </c>
      <c r="Q463" s="109" t="s">
        <v>203</v>
      </c>
      <c r="R463" s="108">
        <v>5</v>
      </c>
      <c r="S463" s="111" t="s">
        <v>167</v>
      </c>
      <c r="T463" s="108">
        <v>1040104</v>
      </c>
      <c r="U463" s="108">
        <v>1470</v>
      </c>
      <c r="V463" s="108">
        <v>1348</v>
      </c>
      <c r="W463" s="108">
        <v>99</v>
      </c>
      <c r="X463" s="113">
        <v>2019</v>
      </c>
      <c r="Y463" s="113">
        <v>252</v>
      </c>
      <c r="Z463" s="113">
        <v>0</v>
      </c>
      <c r="AA463" s="114" t="s">
        <v>1270</v>
      </c>
      <c r="AB463" s="108">
        <v>773</v>
      </c>
      <c r="AC463" s="109" t="s">
        <v>1270</v>
      </c>
      <c r="AD463" s="152" t="s">
        <v>1327</v>
      </c>
      <c r="AE463" s="152" t="s">
        <v>1270</v>
      </c>
      <c r="AF463" s="153">
        <f t="shared" si="29"/>
        <v>-16</v>
      </c>
      <c r="AG463" s="154">
        <f t="shared" si="30"/>
        <v>37</v>
      </c>
      <c r="AH463" s="155">
        <f t="shared" si="31"/>
        <v>-592</v>
      </c>
      <c r="AI463" s="156"/>
    </row>
    <row r="464" spans="1:35" ht="60">
      <c r="A464" s="108">
        <v>2019</v>
      </c>
      <c r="B464" s="108">
        <v>420</v>
      </c>
      <c r="C464" s="109" t="s">
        <v>1303</v>
      </c>
      <c r="D464" s="150" t="s">
        <v>1399</v>
      </c>
      <c r="E464" s="109" t="s">
        <v>1205</v>
      </c>
      <c r="F464" s="157" t="s">
        <v>1398</v>
      </c>
      <c r="G464" s="112">
        <v>79.3</v>
      </c>
      <c r="H464" s="112">
        <v>14.3</v>
      </c>
      <c r="I464" s="143" t="s">
        <v>125</v>
      </c>
      <c r="J464" s="112">
        <f t="shared" si="28"/>
        <v>65</v>
      </c>
      <c r="K464" s="151" t="s">
        <v>207</v>
      </c>
      <c r="L464" s="108">
        <v>2019</v>
      </c>
      <c r="M464" s="108">
        <v>2792</v>
      </c>
      <c r="N464" s="109" t="s">
        <v>984</v>
      </c>
      <c r="O464" s="111" t="s">
        <v>202</v>
      </c>
      <c r="P464" s="109" t="s">
        <v>203</v>
      </c>
      <c r="Q464" s="109" t="s">
        <v>203</v>
      </c>
      <c r="R464" s="108">
        <v>5</v>
      </c>
      <c r="S464" s="111" t="s">
        <v>167</v>
      </c>
      <c r="T464" s="108">
        <v>1040204</v>
      </c>
      <c r="U464" s="108">
        <v>1580</v>
      </c>
      <c r="V464" s="108">
        <v>1368</v>
      </c>
      <c r="W464" s="108">
        <v>99</v>
      </c>
      <c r="X464" s="113">
        <v>2019</v>
      </c>
      <c r="Y464" s="113">
        <v>253</v>
      </c>
      <c r="Z464" s="113">
        <v>0</v>
      </c>
      <c r="AA464" s="114" t="s">
        <v>1270</v>
      </c>
      <c r="AB464" s="108">
        <v>774</v>
      </c>
      <c r="AC464" s="109" t="s">
        <v>1270</v>
      </c>
      <c r="AD464" s="152" t="s">
        <v>1373</v>
      </c>
      <c r="AE464" s="152" t="s">
        <v>1270</v>
      </c>
      <c r="AF464" s="153">
        <f t="shared" si="29"/>
        <v>-17</v>
      </c>
      <c r="AG464" s="154">
        <f t="shared" si="30"/>
        <v>65</v>
      </c>
      <c r="AH464" s="155">
        <f t="shared" si="31"/>
        <v>-1105</v>
      </c>
      <c r="AI464" s="156"/>
    </row>
    <row r="465" spans="1:35" ht="48">
      <c r="A465" s="108">
        <v>2019</v>
      </c>
      <c r="B465" s="108">
        <v>421</v>
      </c>
      <c r="C465" s="109" t="s">
        <v>1303</v>
      </c>
      <c r="D465" s="150" t="s">
        <v>1400</v>
      </c>
      <c r="E465" s="109" t="s">
        <v>1195</v>
      </c>
      <c r="F465" s="157" t="s">
        <v>1401</v>
      </c>
      <c r="G465" s="112">
        <v>3170.43</v>
      </c>
      <c r="H465" s="112">
        <v>150.97</v>
      </c>
      <c r="I465" s="143" t="s">
        <v>125</v>
      </c>
      <c r="J465" s="112">
        <f t="shared" si="28"/>
        <v>3019.46</v>
      </c>
      <c r="K465" s="151" t="s">
        <v>239</v>
      </c>
      <c r="L465" s="108">
        <v>2019</v>
      </c>
      <c r="M465" s="108">
        <v>2812</v>
      </c>
      <c r="N465" s="109" t="s">
        <v>1389</v>
      </c>
      <c r="O465" s="111" t="s">
        <v>241</v>
      </c>
      <c r="P465" s="109" t="s">
        <v>242</v>
      </c>
      <c r="Q465" s="109" t="s">
        <v>611</v>
      </c>
      <c r="R465" s="108">
        <v>1</v>
      </c>
      <c r="S465" s="111" t="s">
        <v>139</v>
      </c>
      <c r="T465" s="108">
        <v>1040503</v>
      </c>
      <c r="U465" s="108">
        <v>1900</v>
      </c>
      <c r="V465" s="108">
        <v>1421</v>
      </c>
      <c r="W465" s="108">
        <v>99</v>
      </c>
      <c r="X465" s="113">
        <v>2019</v>
      </c>
      <c r="Y465" s="113">
        <v>24</v>
      </c>
      <c r="Z465" s="113">
        <v>0</v>
      </c>
      <c r="AA465" s="114" t="s">
        <v>1270</v>
      </c>
      <c r="AB465" s="108">
        <v>782</v>
      </c>
      <c r="AC465" s="109" t="s">
        <v>1270</v>
      </c>
      <c r="AD465" s="152" t="s">
        <v>1309</v>
      </c>
      <c r="AE465" s="152" t="s">
        <v>1270</v>
      </c>
      <c r="AF465" s="153">
        <f t="shared" si="29"/>
        <v>-19</v>
      </c>
      <c r="AG465" s="154">
        <f t="shared" si="30"/>
        <v>3019.46</v>
      </c>
      <c r="AH465" s="155">
        <f t="shared" si="31"/>
        <v>-57369.74</v>
      </c>
      <c r="AI465" s="156"/>
    </row>
    <row r="466" spans="1:35" ht="60">
      <c r="A466" s="108">
        <v>2019</v>
      </c>
      <c r="B466" s="108">
        <v>421</v>
      </c>
      <c r="C466" s="109" t="s">
        <v>1303</v>
      </c>
      <c r="D466" s="150" t="s">
        <v>1400</v>
      </c>
      <c r="E466" s="109" t="s">
        <v>1195</v>
      </c>
      <c r="F466" s="157" t="s">
        <v>1402</v>
      </c>
      <c r="G466" s="112">
        <v>252</v>
      </c>
      <c r="H466" s="112">
        <v>12</v>
      </c>
      <c r="I466" s="143" t="s">
        <v>125</v>
      </c>
      <c r="J466" s="112">
        <f t="shared" si="28"/>
        <v>240</v>
      </c>
      <c r="K466" s="151" t="s">
        <v>239</v>
      </c>
      <c r="L466" s="108">
        <v>2019</v>
      </c>
      <c r="M466" s="108">
        <v>2812</v>
      </c>
      <c r="N466" s="109" t="s">
        <v>1389</v>
      </c>
      <c r="O466" s="111" t="s">
        <v>241</v>
      </c>
      <c r="P466" s="109" t="s">
        <v>242</v>
      </c>
      <c r="Q466" s="109" t="s">
        <v>611</v>
      </c>
      <c r="R466" s="108">
        <v>1</v>
      </c>
      <c r="S466" s="111" t="s">
        <v>139</v>
      </c>
      <c r="T466" s="108">
        <v>1040103</v>
      </c>
      <c r="U466" s="108">
        <v>1460</v>
      </c>
      <c r="V466" s="108">
        <v>1346</v>
      </c>
      <c r="W466" s="108">
        <v>3</v>
      </c>
      <c r="X466" s="113">
        <v>2019</v>
      </c>
      <c r="Y466" s="113">
        <v>62</v>
      </c>
      <c r="Z466" s="113">
        <v>0</v>
      </c>
      <c r="AA466" s="114" t="s">
        <v>1270</v>
      </c>
      <c r="AB466" s="108">
        <v>780</v>
      </c>
      <c r="AC466" s="109" t="s">
        <v>1270</v>
      </c>
      <c r="AD466" s="152" t="s">
        <v>1309</v>
      </c>
      <c r="AE466" s="152" t="s">
        <v>1270</v>
      </c>
      <c r="AF466" s="153">
        <f t="shared" si="29"/>
        <v>-19</v>
      </c>
      <c r="AG466" s="154">
        <f t="shared" si="30"/>
        <v>240</v>
      </c>
      <c r="AH466" s="155">
        <f t="shared" si="31"/>
        <v>-4560</v>
      </c>
      <c r="AI466" s="156"/>
    </row>
    <row r="467" spans="1:35" ht="72">
      <c r="A467" s="108">
        <v>2019</v>
      </c>
      <c r="B467" s="108">
        <v>422</v>
      </c>
      <c r="C467" s="109" t="s">
        <v>1303</v>
      </c>
      <c r="D467" s="150" t="s">
        <v>1403</v>
      </c>
      <c r="E467" s="109" t="s">
        <v>1195</v>
      </c>
      <c r="F467" s="157" t="s">
        <v>1404</v>
      </c>
      <c r="G467" s="112">
        <v>285.35</v>
      </c>
      <c r="H467" s="112">
        <v>13.59</v>
      </c>
      <c r="I467" s="143" t="s">
        <v>125</v>
      </c>
      <c r="J467" s="112">
        <f t="shared" si="28"/>
        <v>271.76000000000005</v>
      </c>
      <c r="K467" s="151" t="s">
        <v>239</v>
      </c>
      <c r="L467" s="108">
        <v>2019</v>
      </c>
      <c r="M467" s="108">
        <v>2811</v>
      </c>
      <c r="N467" s="109" t="s">
        <v>1389</v>
      </c>
      <c r="O467" s="111" t="s">
        <v>241</v>
      </c>
      <c r="P467" s="109" t="s">
        <v>242</v>
      </c>
      <c r="Q467" s="109" t="s">
        <v>611</v>
      </c>
      <c r="R467" s="108">
        <v>1</v>
      </c>
      <c r="S467" s="111" t="s">
        <v>139</v>
      </c>
      <c r="T467" s="108">
        <v>1010803</v>
      </c>
      <c r="U467" s="108">
        <v>800</v>
      </c>
      <c r="V467" s="108">
        <v>1043</v>
      </c>
      <c r="W467" s="108">
        <v>1</v>
      </c>
      <c r="X467" s="113">
        <v>2019</v>
      </c>
      <c r="Y467" s="113">
        <v>27</v>
      </c>
      <c r="Z467" s="113">
        <v>0</v>
      </c>
      <c r="AA467" s="114" t="s">
        <v>1270</v>
      </c>
      <c r="AB467" s="108">
        <v>779</v>
      </c>
      <c r="AC467" s="109" t="s">
        <v>1270</v>
      </c>
      <c r="AD467" s="152" t="s">
        <v>1309</v>
      </c>
      <c r="AE467" s="152" t="s">
        <v>1270</v>
      </c>
      <c r="AF467" s="153">
        <f t="shared" si="29"/>
        <v>-19</v>
      </c>
      <c r="AG467" s="154">
        <f t="shared" si="30"/>
        <v>271.76000000000005</v>
      </c>
      <c r="AH467" s="155">
        <f t="shared" si="31"/>
        <v>-5163.4400000000005</v>
      </c>
      <c r="AI467" s="156"/>
    </row>
    <row r="468" spans="1:35" ht="72">
      <c r="A468" s="108">
        <v>2019</v>
      </c>
      <c r="B468" s="108">
        <v>423</v>
      </c>
      <c r="C468" s="109" t="s">
        <v>1303</v>
      </c>
      <c r="D468" s="150" t="s">
        <v>1405</v>
      </c>
      <c r="E468" s="109" t="s">
        <v>1195</v>
      </c>
      <c r="F468" s="157" t="s">
        <v>1406</v>
      </c>
      <c r="G468" s="112">
        <v>698.92</v>
      </c>
      <c r="H468" s="112">
        <v>33.28</v>
      </c>
      <c r="I468" s="143" t="s">
        <v>125</v>
      </c>
      <c r="J468" s="112">
        <f t="shared" si="28"/>
        <v>665.64</v>
      </c>
      <c r="K468" s="151" t="s">
        <v>239</v>
      </c>
      <c r="L468" s="108">
        <v>2019</v>
      </c>
      <c r="M468" s="108">
        <v>2810</v>
      </c>
      <c r="N468" s="109" t="s">
        <v>1389</v>
      </c>
      <c r="O468" s="111" t="s">
        <v>241</v>
      </c>
      <c r="P468" s="109" t="s">
        <v>242</v>
      </c>
      <c r="Q468" s="109" t="s">
        <v>611</v>
      </c>
      <c r="R468" s="108">
        <v>5</v>
      </c>
      <c r="S468" s="111" t="s">
        <v>167</v>
      </c>
      <c r="T468" s="108">
        <v>1040103</v>
      </c>
      <c r="U468" s="108">
        <v>1460</v>
      </c>
      <c r="V468" s="108">
        <v>1346</v>
      </c>
      <c r="W468" s="108">
        <v>3</v>
      </c>
      <c r="X468" s="113">
        <v>2019</v>
      </c>
      <c r="Y468" s="113">
        <v>62</v>
      </c>
      <c r="Z468" s="113">
        <v>0</v>
      </c>
      <c r="AA468" s="114" t="s">
        <v>1270</v>
      </c>
      <c r="AB468" s="108">
        <v>780</v>
      </c>
      <c r="AC468" s="109" t="s">
        <v>1270</v>
      </c>
      <c r="AD468" s="152" t="s">
        <v>1309</v>
      </c>
      <c r="AE468" s="152" t="s">
        <v>1270</v>
      </c>
      <c r="AF468" s="153">
        <f t="shared" si="29"/>
        <v>-19</v>
      </c>
      <c r="AG468" s="154">
        <f t="shared" si="30"/>
        <v>665.64</v>
      </c>
      <c r="AH468" s="155">
        <f t="shared" si="31"/>
        <v>-12647.16</v>
      </c>
      <c r="AI468" s="156"/>
    </row>
    <row r="469" spans="1:35" ht="72">
      <c r="A469" s="108">
        <v>2019</v>
      </c>
      <c r="B469" s="108">
        <v>423</v>
      </c>
      <c r="C469" s="109" t="s">
        <v>1303</v>
      </c>
      <c r="D469" s="150" t="s">
        <v>1405</v>
      </c>
      <c r="E469" s="109" t="s">
        <v>1195</v>
      </c>
      <c r="F469" s="157" t="s">
        <v>1407</v>
      </c>
      <c r="G469" s="112">
        <v>612.27</v>
      </c>
      <c r="H469" s="112">
        <v>29.16</v>
      </c>
      <c r="I469" s="143" t="s">
        <v>125</v>
      </c>
      <c r="J469" s="112">
        <f t="shared" si="28"/>
        <v>583.11</v>
      </c>
      <c r="K469" s="151" t="s">
        <v>239</v>
      </c>
      <c r="L469" s="108">
        <v>2019</v>
      </c>
      <c r="M469" s="108">
        <v>2810</v>
      </c>
      <c r="N469" s="109" t="s">
        <v>1389</v>
      </c>
      <c r="O469" s="111" t="s">
        <v>241</v>
      </c>
      <c r="P469" s="109" t="s">
        <v>242</v>
      </c>
      <c r="Q469" s="109" t="s">
        <v>611</v>
      </c>
      <c r="R469" s="108">
        <v>5</v>
      </c>
      <c r="S469" s="111" t="s">
        <v>167</v>
      </c>
      <c r="T469" s="108">
        <v>1040503</v>
      </c>
      <c r="U469" s="108">
        <v>1900</v>
      </c>
      <c r="V469" s="108">
        <v>1416</v>
      </c>
      <c r="W469" s="108">
        <v>1</v>
      </c>
      <c r="X469" s="113">
        <v>2019</v>
      </c>
      <c r="Y469" s="113">
        <v>61</v>
      </c>
      <c r="Z469" s="113">
        <v>0</v>
      </c>
      <c r="AA469" s="114" t="s">
        <v>1270</v>
      </c>
      <c r="AB469" s="108">
        <v>781</v>
      </c>
      <c r="AC469" s="109" t="s">
        <v>1270</v>
      </c>
      <c r="AD469" s="152" t="s">
        <v>1309</v>
      </c>
      <c r="AE469" s="152" t="s">
        <v>1270</v>
      </c>
      <c r="AF469" s="153">
        <f t="shared" si="29"/>
        <v>-19</v>
      </c>
      <c r="AG469" s="154">
        <f t="shared" si="30"/>
        <v>583.11</v>
      </c>
      <c r="AH469" s="155">
        <f t="shared" si="31"/>
        <v>-11079.09</v>
      </c>
      <c r="AI469" s="156"/>
    </row>
    <row r="470" spans="1:35" ht="108">
      <c r="A470" s="108">
        <v>2019</v>
      </c>
      <c r="B470" s="108">
        <v>424</v>
      </c>
      <c r="C470" s="109" t="s">
        <v>1303</v>
      </c>
      <c r="D470" s="150" t="s">
        <v>1408</v>
      </c>
      <c r="E470" s="109" t="s">
        <v>1185</v>
      </c>
      <c r="F470" s="157" t="s">
        <v>1409</v>
      </c>
      <c r="G470" s="112">
        <v>36979.65</v>
      </c>
      <c r="H470" s="112">
        <v>6668.46</v>
      </c>
      <c r="I470" s="143" t="s">
        <v>125</v>
      </c>
      <c r="J470" s="112">
        <f t="shared" si="28"/>
        <v>30311.190000000002</v>
      </c>
      <c r="K470" s="151" t="s">
        <v>1410</v>
      </c>
      <c r="L470" s="108">
        <v>2019</v>
      </c>
      <c r="M470" s="108">
        <v>2659</v>
      </c>
      <c r="N470" s="109" t="s">
        <v>1185</v>
      </c>
      <c r="O470" s="111" t="s">
        <v>1381</v>
      </c>
      <c r="P470" s="109" t="s">
        <v>1382</v>
      </c>
      <c r="Q470" s="109" t="s">
        <v>1383</v>
      </c>
      <c r="R470" s="108">
        <v>8</v>
      </c>
      <c r="S470" s="111" t="s">
        <v>146</v>
      </c>
      <c r="T470" s="108">
        <v>2040101</v>
      </c>
      <c r="U470" s="108">
        <v>7030</v>
      </c>
      <c r="V470" s="108">
        <v>7230</v>
      </c>
      <c r="W470" s="108">
        <v>99</v>
      </c>
      <c r="X470" s="113">
        <v>2019</v>
      </c>
      <c r="Y470" s="113">
        <v>97</v>
      </c>
      <c r="Z470" s="113">
        <v>0</v>
      </c>
      <c r="AA470" s="114" t="s">
        <v>126</v>
      </c>
      <c r="AB470" s="108">
        <v>787</v>
      </c>
      <c r="AC470" s="109" t="s">
        <v>1291</v>
      </c>
      <c r="AD470" s="152" t="s">
        <v>1384</v>
      </c>
      <c r="AE470" s="152" t="s">
        <v>1291</v>
      </c>
      <c r="AF470" s="153">
        <f t="shared" si="29"/>
        <v>-4</v>
      </c>
      <c r="AG470" s="154">
        <f t="shared" si="30"/>
        <v>30311.190000000002</v>
      </c>
      <c r="AH470" s="155">
        <f t="shared" si="31"/>
        <v>-121244.76000000001</v>
      </c>
      <c r="AI470" s="156"/>
    </row>
    <row r="471" spans="1:35" ht="108">
      <c r="A471" s="108">
        <v>2019</v>
      </c>
      <c r="B471" s="108">
        <v>425</v>
      </c>
      <c r="C471" s="109" t="s">
        <v>1303</v>
      </c>
      <c r="D471" s="150" t="s">
        <v>1411</v>
      </c>
      <c r="E471" s="109" t="s">
        <v>1185</v>
      </c>
      <c r="F471" s="157" t="s">
        <v>1412</v>
      </c>
      <c r="G471" s="112">
        <v>2267.49</v>
      </c>
      <c r="H471" s="112">
        <v>408.89</v>
      </c>
      <c r="I471" s="143" t="s">
        <v>125</v>
      </c>
      <c r="J471" s="112">
        <f t="shared" si="28"/>
        <v>1858.6</v>
      </c>
      <c r="K471" s="151" t="s">
        <v>607</v>
      </c>
      <c r="L471" s="108">
        <v>2019</v>
      </c>
      <c r="M471" s="108">
        <v>2690</v>
      </c>
      <c r="N471" s="109" t="s">
        <v>1195</v>
      </c>
      <c r="O471" s="111" t="s">
        <v>222</v>
      </c>
      <c r="P471" s="109" t="s">
        <v>223</v>
      </c>
      <c r="Q471" s="109" t="s">
        <v>223</v>
      </c>
      <c r="R471" s="108">
        <v>8</v>
      </c>
      <c r="S471" s="111" t="s">
        <v>146</v>
      </c>
      <c r="T471" s="108">
        <v>1090503</v>
      </c>
      <c r="U471" s="108">
        <v>3550</v>
      </c>
      <c r="V471" s="108">
        <v>1738</v>
      </c>
      <c r="W471" s="108">
        <v>1</v>
      </c>
      <c r="X471" s="113">
        <v>2019</v>
      </c>
      <c r="Y471" s="113">
        <v>116</v>
      </c>
      <c r="Z471" s="113">
        <v>0</v>
      </c>
      <c r="AA471" s="114" t="s">
        <v>1270</v>
      </c>
      <c r="AB471" s="108">
        <v>758</v>
      </c>
      <c r="AC471" s="109" t="s">
        <v>1270</v>
      </c>
      <c r="AD471" s="152" t="s">
        <v>1322</v>
      </c>
      <c r="AE471" s="152" t="s">
        <v>1270</v>
      </c>
      <c r="AF471" s="153">
        <f t="shared" si="29"/>
        <v>-11</v>
      </c>
      <c r="AG471" s="154">
        <f t="shared" si="30"/>
        <v>1858.6</v>
      </c>
      <c r="AH471" s="155">
        <f t="shared" si="31"/>
        <v>-20444.6</v>
      </c>
      <c r="AI471" s="156"/>
    </row>
    <row r="472" spans="1:35" ht="84">
      <c r="A472" s="108">
        <v>2019</v>
      </c>
      <c r="B472" s="108">
        <v>426</v>
      </c>
      <c r="C472" s="109" t="s">
        <v>1303</v>
      </c>
      <c r="D472" s="150" t="s">
        <v>1413</v>
      </c>
      <c r="E472" s="109" t="s">
        <v>1336</v>
      </c>
      <c r="F472" s="157" t="s">
        <v>1324</v>
      </c>
      <c r="G472" s="112">
        <v>2013.98</v>
      </c>
      <c r="H472" s="112">
        <v>183.09</v>
      </c>
      <c r="I472" s="143" t="s">
        <v>125</v>
      </c>
      <c r="J472" s="112">
        <f t="shared" si="28"/>
        <v>1830.89</v>
      </c>
      <c r="K472" s="151" t="s">
        <v>948</v>
      </c>
      <c r="L472" s="108">
        <v>2019</v>
      </c>
      <c r="M472" s="108">
        <v>2844</v>
      </c>
      <c r="N472" s="109" t="s">
        <v>1240</v>
      </c>
      <c r="O472" s="111" t="s">
        <v>215</v>
      </c>
      <c r="P472" s="109" t="s">
        <v>216</v>
      </c>
      <c r="Q472" s="109" t="s">
        <v>216</v>
      </c>
      <c r="R472" s="108">
        <v>8</v>
      </c>
      <c r="S472" s="111" t="s">
        <v>146</v>
      </c>
      <c r="T472" s="108">
        <v>1090503</v>
      </c>
      <c r="U472" s="108">
        <v>3550</v>
      </c>
      <c r="V472" s="108">
        <v>1738</v>
      </c>
      <c r="W472" s="108">
        <v>99</v>
      </c>
      <c r="X472" s="113">
        <v>2019</v>
      </c>
      <c r="Y472" s="113">
        <v>125</v>
      </c>
      <c r="Z472" s="113">
        <v>0</v>
      </c>
      <c r="AA472" s="114" t="s">
        <v>1270</v>
      </c>
      <c r="AB472" s="108">
        <v>760</v>
      </c>
      <c r="AC472" s="109" t="s">
        <v>1270</v>
      </c>
      <c r="AD472" s="152" t="s">
        <v>1414</v>
      </c>
      <c r="AE472" s="152" t="s">
        <v>1270</v>
      </c>
      <c r="AF472" s="153">
        <f t="shared" si="29"/>
        <v>-23</v>
      </c>
      <c r="AG472" s="154">
        <f t="shared" si="30"/>
        <v>1830.89</v>
      </c>
      <c r="AH472" s="155">
        <f t="shared" si="31"/>
        <v>-42110.47</v>
      </c>
      <c r="AI472" s="156"/>
    </row>
    <row r="473" spans="1:35" ht="48">
      <c r="A473" s="108">
        <v>2019</v>
      </c>
      <c r="B473" s="108">
        <v>427</v>
      </c>
      <c r="C473" s="109" t="s">
        <v>1303</v>
      </c>
      <c r="D473" s="150" t="s">
        <v>1415</v>
      </c>
      <c r="E473" s="109" t="s">
        <v>1416</v>
      </c>
      <c r="F473" s="157" t="s">
        <v>1417</v>
      </c>
      <c r="G473" s="112">
        <v>120.46</v>
      </c>
      <c r="H473" s="112">
        <v>21.72</v>
      </c>
      <c r="I473" s="143" t="s">
        <v>125</v>
      </c>
      <c r="J473" s="112">
        <f t="shared" si="28"/>
        <v>98.74</v>
      </c>
      <c r="K473" s="151" t="s">
        <v>819</v>
      </c>
      <c r="L473" s="108">
        <v>2019</v>
      </c>
      <c r="M473" s="108">
        <v>2852</v>
      </c>
      <c r="N473" s="109" t="s">
        <v>1260</v>
      </c>
      <c r="O473" s="111" t="s">
        <v>127</v>
      </c>
      <c r="P473" s="109" t="s">
        <v>128</v>
      </c>
      <c r="Q473" s="109" t="s">
        <v>128</v>
      </c>
      <c r="R473" s="108">
        <v>5</v>
      </c>
      <c r="S473" s="111" t="s">
        <v>167</v>
      </c>
      <c r="T473" s="108">
        <v>1040203</v>
      </c>
      <c r="U473" s="108">
        <v>1570</v>
      </c>
      <c r="V473" s="108">
        <v>1366</v>
      </c>
      <c r="W473" s="108">
        <v>2</v>
      </c>
      <c r="X473" s="113">
        <v>2019</v>
      </c>
      <c r="Y473" s="113">
        <v>186</v>
      </c>
      <c r="Z473" s="113">
        <v>0</v>
      </c>
      <c r="AA473" s="114" t="s">
        <v>1270</v>
      </c>
      <c r="AB473" s="108">
        <v>778</v>
      </c>
      <c r="AC473" s="109" t="s">
        <v>1270</v>
      </c>
      <c r="AD473" s="152" t="s">
        <v>1418</v>
      </c>
      <c r="AE473" s="152" t="s">
        <v>1270</v>
      </c>
      <c r="AF473" s="153">
        <f t="shared" si="29"/>
        <v>-25</v>
      </c>
      <c r="AG473" s="154">
        <f t="shared" si="30"/>
        <v>98.74</v>
      </c>
      <c r="AH473" s="155">
        <f t="shared" si="31"/>
        <v>-2468.5</v>
      </c>
      <c r="AI473" s="156"/>
    </row>
    <row r="474" spans="1:35" ht="48">
      <c r="A474" s="108">
        <v>2019</v>
      </c>
      <c r="B474" s="108">
        <v>428</v>
      </c>
      <c r="C474" s="109" t="s">
        <v>1303</v>
      </c>
      <c r="D474" s="150" t="s">
        <v>1419</v>
      </c>
      <c r="E474" s="109" t="s">
        <v>1416</v>
      </c>
      <c r="F474" s="157" t="s">
        <v>1417</v>
      </c>
      <c r="G474" s="112">
        <v>23.79</v>
      </c>
      <c r="H474" s="112">
        <v>4.29</v>
      </c>
      <c r="I474" s="143" t="s">
        <v>125</v>
      </c>
      <c r="J474" s="112">
        <f t="shared" si="28"/>
        <v>19.5</v>
      </c>
      <c r="K474" s="151" t="s">
        <v>819</v>
      </c>
      <c r="L474" s="108">
        <v>2019</v>
      </c>
      <c r="M474" s="108">
        <v>2849</v>
      </c>
      <c r="N474" s="109" t="s">
        <v>1260</v>
      </c>
      <c r="O474" s="111" t="s">
        <v>127</v>
      </c>
      <c r="P474" s="109" t="s">
        <v>128</v>
      </c>
      <c r="Q474" s="109" t="s">
        <v>128</v>
      </c>
      <c r="R474" s="108">
        <v>5</v>
      </c>
      <c r="S474" s="111" t="s">
        <v>167</v>
      </c>
      <c r="T474" s="108">
        <v>1040203</v>
      </c>
      <c r="U474" s="108">
        <v>1570</v>
      </c>
      <c r="V474" s="108">
        <v>1366</v>
      </c>
      <c r="W474" s="108">
        <v>2</v>
      </c>
      <c r="X474" s="113">
        <v>2019</v>
      </c>
      <c r="Y474" s="113">
        <v>186</v>
      </c>
      <c r="Z474" s="113">
        <v>0</v>
      </c>
      <c r="AA474" s="114" t="s">
        <v>1270</v>
      </c>
      <c r="AB474" s="108">
        <v>778</v>
      </c>
      <c r="AC474" s="109" t="s">
        <v>1270</v>
      </c>
      <c r="AD474" s="152" t="s">
        <v>1418</v>
      </c>
      <c r="AE474" s="152" t="s">
        <v>1270</v>
      </c>
      <c r="AF474" s="153">
        <f t="shared" si="29"/>
        <v>-25</v>
      </c>
      <c r="AG474" s="154">
        <f t="shared" si="30"/>
        <v>19.5</v>
      </c>
      <c r="AH474" s="155">
        <f t="shared" si="31"/>
        <v>-487.5</v>
      </c>
      <c r="AI474" s="156"/>
    </row>
    <row r="475" spans="1:35" ht="48">
      <c r="A475" s="108">
        <v>2019</v>
      </c>
      <c r="B475" s="108">
        <v>429</v>
      </c>
      <c r="C475" s="109" t="s">
        <v>1303</v>
      </c>
      <c r="D475" s="150" t="s">
        <v>1420</v>
      </c>
      <c r="E475" s="109" t="s">
        <v>1416</v>
      </c>
      <c r="F475" s="157" t="s">
        <v>1421</v>
      </c>
      <c r="G475" s="112">
        <v>50.02</v>
      </c>
      <c r="H475" s="112">
        <v>9.02</v>
      </c>
      <c r="I475" s="143" t="s">
        <v>125</v>
      </c>
      <c r="J475" s="112">
        <f t="shared" si="28"/>
        <v>41</v>
      </c>
      <c r="K475" s="151" t="s">
        <v>819</v>
      </c>
      <c r="L475" s="108">
        <v>2019</v>
      </c>
      <c r="M475" s="108">
        <v>2850</v>
      </c>
      <c r="N475" s="109" t="s">
        <v>1260</v>
      </c>
      <c r="O475" s="111" t="s">
        <v>127</v>
      </c>
      <c r="P475" s="109" t="s">
        <v>128</v>
      </c>
      <c r="Q475" s="109" t="s">
        <v>128</v>
      </c>
      <c r="R475" s="108">
        <v>8</v>
      </c>
      <c r="S475" s="111" t="s">
        <v>146</v>
      </c>
      <c r="T475" s="108">
        <v>1010803</v>
      </c>
      <c r="U475" s="108">
        <v>800</v>
      </c>
      <c r="V475" s="108">
        <v>1043</v>
      </c>
      <c r="W475" s="108">
        <v>2</v>
      </c>
      <c r="X475" s="113">
        <v>2019</v>
      </c>
      <c r="Y475" s="113">
        <v>185</v>
      </c>
      <c r="Z475" s="113">
        <v>0</v>
      </c>
      <c r="AA475" s="114" t="s">
        <v>1270</v>
      </c>
      <c r="AB475" s="108">
        <v>776</v>
      </c>
      <c r="AC475" s="109" t="s">
        <v>1270</v>
      </c>
      <c r="AD475" s="152" t="s">
        <v>1418</v>
      </c>
      <c r="AE475" s="152" t="s">
        <v>1270</v>
      </c>
      <c r="AF475" s="153">
        <f t="shared" si="29"/>
        <v>-25</v>
      </c>
      <c r="AG475" s="154">
        <f t="shared" si="30"/>
        <v>41</v>
      </c>
      <c r="AH475" s="155">
        <f t="shared" si="31"/>
        <v>-1025</v>
      </c>
      <c r="AI475" s="156"/>
    </row>
    <row r="476" spans="1:35" ht="48">
      <c r="A476" s="108">
        <v>2019</v>
      </c>
      <c r="B476" s="108">
        <v>430</v>
      </c>
      <c r="C476" s="109" t="s">
        <v>1303</v>
      </c>
      <c r="D476" s="150" t="s">
        <v>1422</v>
      </c>
      <c r="E476" s="109" t="s">
        <v>1416</v>
      </c>
      <c r="F476" s="157" t="s">
        <v>1421</v>
      </c>
      <c r="G476" s="112">
        <v>52.35</v>
      </c>
      <c r="H476" s="112">
        <v>9.44</v>
      </c>
      <c r="I476" s="143" t="s">
        <v>125</v>
      </c>
      <c r="J476" s="112">
        <f t="shared" si="28"/>
        <v>42.910000000000004</v>
      </c>
      <c r="K476" s="151" t="s">
        <v>819</v>
      </c>
      <c r="L476" s="108">
        <v>2019</v>
      </c>
      <c r="M476" s="108">
        <v>2853</v>
      </c>
      <c r="N476" s="109" t="s">
        <v>1260</v>
      </c>
      <c r="O476" s="111" t="s">
        <v>127</v>
      </c>
      <c r="P476" s="109" t="s">
        <v>128</v>
      </c>
      <c r="Q476" s="109" t="s">
        <v>128</v>
      </c>
      <c r="R476" s="108">
        <v>8</v>
      </c>
      <c r="S476" s="111" t="s">
        <v>146</v>
      </c>
      <c r="T476" s="108">
        <v>1010803</v>
      </c>
      <c r="U476" s="108">
        <v>800</v>
      </c>
      <c r="V476" s="108">
        <v>1043</v>
      </c>
      <c r="W476" s="108">
        <v>2</v>
      </c>
      <c r="X476" s="113">
        <v>2019</v>
      </c>
      <c r="Y476" s="113">
        <v>185</v>
      </c>
      <c r="Z476" s="113">
        <v>0</v>
      </c>
      <c r="AA476" s="114" t="s">
        <v>1270</v>
      </c>
      <c r="AB476" s="108">
        <v>776</v>
      </c>
      <c r="AC476" s="109" t="s">
        <v>1270</v>
      </c>
      <c r="AD476" s="152" t="s">
        <v>1418</v>
      </c>
      <c r="AE476" s="152" t="s">
        <v>1270</v>
      </c>
      <c r="AF476" s="153">
        <f t="shared" si="29"/>
        <v>-25</v>
      </c>
      <c r="AG476" s="154">
        <f t="shared" si="30"/>
        <v>42.910000000000004</v>
      </c>
      <c r="AH476" s="155">
        <f t="shared" si="31"/>
        <v>-1072.75</v>
      </c>
      <c r="AI476" s="156"/>
    </row>
    <row r="477" spans="1:35" ht="48">
      <c r="A477" s="108">
        <v>2019</v>
      </c>
      <c r="B477" s="108">
        <v>431</v>
      </c>
      <c r="C477" s="109" t="s">
        <v>1303</v>
      </c>
      <c r="D477" s="150" t="s">
        <v>1423</v>
      </c>
      <c r="E477" s="109" t="s">
        <v>1416</v>
      </c>
      <c r="F477" s="157" t="s">
        <v>1424</v>
      </c>
      <c r="G477" s="112">
        <v>45.1</v>
      </c>
      <c r="H477" s="112">
        <v>8.13</v>
      </c>
      <c r="I477" s="143" t="s">
        <v>125</v>
      </c>
      <c r="J477" s="112">
        <f t="shared" si="28"/>
        <v>36.97</v>
      </c>
      <c r="K477" s="151" t="s">
        <v>819</v>
      </c>
      <c r="L477" s="108">
        <v>2019</v>
      </c>
      <c r="M477" s="108">
        <v>2851</v>
      </c>
      <c r="N477" s="109" t="s">
        <v>1260</v>
      </c>
      <c r="O477" s="111" t="s">
        <v>127</v>
      </c>
      <c r="P477" s="109" t="s">
        <v>128</v>
      </c>
      <c r="Q477" s="109" t="s">
        <v>128</v>
      </c>
      <c r="R477" s="108">
        <v>5</v>
      </c>
      <c r="S477" s="111" t="s">
        <v>167</v>
      </c>
      <c r="T477" s="108">
        <v>1040103</v>
      </c>
      <c r="U477" s="108">
        <v>1460</v>
      </c>
      <c r="V477" s="108">
        <v>1346</v>
      </c>
      <c r="W477" s="108">
        <v>2</v>
      </c>
      <c r="X477" s="113">
        <v>2019</v>
      </c>
      <c r="Y477" s="113">
        <v>187</v>
      </c>
      <c r="Z477" s="113">
        <v>0</v>
      </c>
      <c r="AA477" s="114" t="s">
        <v>1270</v>
      </c>
      <c r="AB477" s="108">
        <v>777</v>
      </c>
      <c r="AC477" s="109" t="s">
        <v>1270</v>
      </c>
      <c r="AD477" s="152" t="s">
        <v>1418</v>
      </c>
      <c r="AE477" s="152" t="s">
        <v>1270</v>
      </c>
      <c r="AF477" s="153">
        <f t="shared" si="29"/>
        <v>-25</v>
      </c>
      <c r="AG477" s="154">
        <f t="shared" si="30"/>
        <v>36.97</v>
      </c>
      <c r="AH477" s="155">
        <f t="shared" si="31"/>
        <v>-924.25</v>
      </c>
      <c r="AI477" s="156"/>
    </row>
    <row r="478" spans="1:35" ht="84">
      <c r="A478" s="108">
        <v>2019</v>
      </c>
      <c r="B478" s="108">
        <v>432</v>
      </c>
      <c r="C478" s="109" t="s">
        <v>1291</v>
      </c>
      <c r="D478" s="150" t="s">
        <v>1425</v>
      </c>
      <c r="E478" s="109" t="s">
        <v>1426</v>
      </c>
      <c r="F478" s="157" t="s">
        <v>1427</v>
      </c>
      <c r="G478" s="112">
        <v>59.75</v>
      </c>
      <c r="H478" s="112">
        <v>10.75</v>
      </c>
      <c r="I478" s="143" t="s">
        <v>125</v>
      </c>
      <c r="J478" s="112">
        <f t="shared" si="28"/>
        <v>49</v>
      </c>
      <c r="K478" s="151" t="s">
        <v>557</v>
      </c>
      <c r="L478" s="108">
        <v>2019</v>
      </c>
      <c r="M478" s="108">
        <v>2887</v>
      </c>
      <c r="N478" s="109" t="s">
        <v>1428</v>
      </c>
      <c r="O478" s="111" t="s">
        <v>165</v>
      </c>
      <c r="P478" s="109" t="s">
        <v>166</v>
      </c>
      <c r="Q478" s="109" t="s">
        <v>166</v>
      </c>
      <c r="R478" s="108">
        <v>5</v>
      </c>
      <c r="S478" s="111" t="s">
        <v>167</v>
      </c>
      <c r="T478" s="108">
        <v>1040103</v>
      </c>
      <c r="U478" s="108">
        <v>1460</v>
      </c>
      <c r="V478" s="108">
        <v>1346</v>
      </c>
      <c r="W478" s="108">
        <v>2</v>
      </c>
      <c r="X478" s="113">
        <v>2019</v>
      </c>
      <c r="Y478" s="113">
        <v>122</v>
      </c>
      <c r="Z478" s="113">
        <v>0</v>
      </c>
      <c r="AA478" s="114" t="s">
        <v>1309</v>
      </c>
      <c r="AB478" s="108">
        <v>837</v>
      </c>
      <c r="AC478" s="109" t="s">
        <v>1309</v>
      </c>
      <c r="AD478" s="152" t="s">
        <v>1429</v>
      </c>
      <c r="AE478" s="152" t="s">
        <v>1309</v>
      </c>
      <c r="AF478" s="153">
        <f t="shared" si="29"/>
        <v>-12</v>
      </c>
      <c r="AG478" s="154">
        <f t="shared" si="30"/>
        <v>49</v>
      </c>
      <c r="AH478" s="155">
        <f t="shared" si="31"/>
        <v>-588</v>
      </c>
      <c r="AI478" s="156"/>
    </row>
    <row r="479" spans="1:35" ht="84">
      <c r="A479" s="108">
        <v>2019</v>
      </c>
      <c r="B479" s="108">
        <v>433</v>
      </c>
      <c r="C479" s="109" t="s">
        <v>1291</v>
      </c>
      <c r="D479" s="150" t="s">
        <v>1430</v>
      </c>
      <c r="E479" s="109" t="s">
        <v>1426</v>
      </c>
      <c r="F479" s="157" t="s">
        <v>1431</v>
      </c>
      <c r="G479" s="112">
        <v>62.22</v>
      </c>
      <c r="H479" s="112">
        <v>11.22</v>
      </c>
      <c r="I479" s="143" t="s">
        <v>125</v>
      </c>
      <c r="J479" s="112">
        <f t="shared" si="28"/>
        <v>51</v>
      </c>
      <c r="K479" s="151" t="s">
        <v>557</v>
      </c>
      <c r="L479" s="108">
        <v>2019</v>
      </c>
      <c r="M479" s="108">
        <v>2890</v>
      </c>
      <c r="N479" s="109" t="s">
        <v>1428</v>
      </c>
      <c r="O479" s="111" t="s">
        <v>165</v>
      </c>
      <c r="P479" s="109" t="s">
        <v>166</v>
      </c>
      <c r="Q479" s="109" t="s">
        <v>166</v>
      </c>
      <c r="R479" s="108">
        <v>5</v>
      </c>
      <c r="S479" s="111" t="s">
        <v>167</v>
      </c>
      <c r="T479" s="108">
        <v>1040203</v>
      </c>
      <c r="U479" s="108">
        <v>1570</v>
      </c>
      <c r="V479" s="108">
        <v>1366</v>
      </c>
      <c r="W479" s="108">
        <v>2</v>
      </c>
      <c r="X479" s="113">
        <v>2019</v>
      </c>
      <c r="Y479" s="113">
        <v>123</v>
      </c>
      <c r="Z479" s="113">
        <v>0</v>
      </c>
      <c r="AA479" s="114" t="s">
        <v>1309</v>
      </c>
      <c r="AB479" s="108">
        <v>838</v>
      </c>
      <c r="AC479" s="109" t="s">
        <v>1309</v>
      </c>
      <c r="AD479" s="152" t="s">
        <v>1429</v>
      </c>
      <c r="AE479" s="152" t="s">
        <v>1309</v>
      </c>
      <c r="AF479" s="153">
        <f t="shared" si="29"/>
        <v>-12</v>
      </c>
      <c r="AG479" s="154">
        <f t="shared" si="30"/>
        <v>51</v>
      </c>
      <c r="AH479" s="155">
        <f t="shared" si="31"/>
        <v>-612</v>
      </c>
      <c r="AI479" s="156"/>
    </row>
    <row r="480" spans="1:35" ht="72">
      <c r="A480" s="108">
        <v>2019</v>
      </c>
      <c r="B480" s="108">
        <v>434</v>
      </c>
      <c r="C480" s="109" t="s">
        <v>1291</v>
      </c>
      <c r="D480" s="150" t="s">
        <v>1432</v>
      </c>
      <c r="E480" s="109" t="s">
        <v>1426</v>
      </c>
      <c r="F480" s="157" t="s">
        <v>1433</v>
      </c>
      <c r="G480" s="112">
        <v>53.7</v>
      </c>
      <c r="H480" s="112">
        <v>9.7</v>
      </c>
      <c r="I480" s="143" t="s">
        <v>125</v>
      </c>
      <c r="J480" s="112">
        <f t="shared" si="28"/>
        <v>44</v>
      </c>
      <c r="K480" s="151" t="s">
        <v>557</v>
      </c>
      <c r="L480" s="108">
        <v>2019</v>
      </c>
      <c r="M480" s="108">
        <v>2889</v>
      </c>
      <c r="N480" s="109" t="s">
        <v>1428</v>
      </c>
      <c r="O480" s="111" t="s">
        <v>165</v>
      </c>
      <c r="P480" s="109" t="s">
        <v>166</v>
      </c>
      <c r="Q480" s="109" t="s">
        <v>166</v>
      </c>
      <c r="R480" s="108" t="s">
        <v>356</v>
      </c>
      <c r="S480" s="111" t="s">
        <v>356</v>
      </c>
      <c r="T480" s="108">
        <v>1010803</v>
      </c>
      <c r="U480" s="108">
        <v>800</v>
      </c>
      <c r="V480" s="108">
        <v>1043</v>
      </c>
      <c r="W480" s="108">
        <v>5</v>
      </c>
      <c r="X480" s="113">
        <v>2019</v>
      </c>
      <c r="Y480" s="113">
        <v>121</v>
      </c>
      <c r="Z480" s="113">
        <v>0</v>
      </c>
      <c r="AA480" s="114" t="s">
        <v>1309</v>
      </c>
      <c r="AB480" s="108">
        <v>836</v>
      </c>
      <c r="AC480" s="109" t="s">
        <v>1309</v>
      </c>
      <c r="AD480" s="152" t="s">
        <v>1429</v>
      </c>
      <c r="AE480" s="152" t="s">
        <v>1309</v>
      </c>
      <c r="AF480" s="153">
        <f t="shared" si="29"/>
        <v>-12</v>
      </c>
      <c r="AG480" s="154">
        <f t="shared" si="30"/>
        <v>44</v>
      </c>
      <c r="AH480" s="155">
        <f t="shared" si="31"/>
        <v>-528</v>
      </c>
      <c r="AI480" s="156"/>
    </row>
    <row r="481" spans="1:35" ht="84">
      <c r="A481" s="108">
        <v>2019</v>
      </c>
      <c r="B481" s="108">
        <v>435</v>
      </c>
      <c r="C481" s="109" t="s">
        <v>1291</v>
      </c>
      <c r="D481" s="150" t="s">
        <v>1434</v>
      </c>
      <c r="E481" s="109" t="s">
        <v>1426</v>
      </c>
      <c r="F481" s="157" t="s">
        <v>1435</v>
      </c>
      <c r="G481" s="112">
        <v>12.17</v>
      </c>
      <c r="H481" s="112">
        <v>2.17</v>
      </c>
      <c r="I481" s="143" t="s">
        <v>125</v>
      </c>
      <c r="J481" s="112">
        <f t="shared" si="28"/>
        <v>10</v>
      </c>
      <c r="K481" s="151" t="s">
        <v>557</v>
      </c>
      <c r="L481" s="108">
        <v>2019</v>
      </c>
      <c r="M481" s="108">
        <v>2888</v>
      </c>
      <c r="N481" s="109" t="s">
        <v>1428</v>
      </c>
      <c r="O481" s="111" t="s">
        <v>165</v>
      </c>
      <c r="P481" s="109" t="s">
        <v>166</v>
      </c>
      <c r="Q481" s="109" t="s">
        <v>166</v>
      </c>
      <c r="R481" s="108">
        <v>9</v>
      </c>
      <c r="S481" s="111" t="s">
        <v>175</v>
      </c>
      <c r="T481" s="108">
        <v>1060203</v>
      </c>
      <c r="U481" s="108">
        <v>2340</v>
      </c>
      <c r="V481" s="108">
        <v>1830</v>
      </c>
      <c r="W481" s="108">
        <v>2</v>
      </c>
      <c r="X481" s="113">
        <v>2019</v>
      </c>
      <c r="Y481" s="113">
        <v>124</v>
      </c>
      <c r="Z481" s="113">
        <v>0</v>
      </c>
      <c r="AA481" s="114" t="s">
        <v>1309</v>
      </c>
      <c r="AB481" s="108">
        <v>839</v>
      </c>
      <c r="AC481" s="109" t="s">
        <v>1309</v>
      </c>
      <c r="AD481" s="152" t="s">
        <v>1429</v>
      </c>
      <c r="AE481" s="152" t="s">
        <v>1309</v>
      </c>
      <c r="AF481" s="153">
        <f t="shared" si="29"/>
        <v>-12</v>
      </c>
      <c r="AG481" s="154">
        <f t="shared" si="30"/>
        <v>10</v>
      </c>
      <c r="AH481" s="155">
        <f t="shared" si="31"/>
        <v>-120</v>
      </c>
      <c r="AI481" s="156"/>
    </row>
    <row r="482" spans="1:35" ht="48">
      <c r="A482" s="108">
        <v>2019</v>
      </c>
      <c r="B482" s="108">
        <v>436</v>
      </c>
      <c r="C482" s="109" t="s">
        <v>1436</v>
      </c>
      <c r="D482" s="150" t="s">
        <v>1437</v>
      </c>
      <c r="E482" s="109" t="s">
        <v>1291</v>
      </c>
      <c r="F482" s="157" t="s">
        <v>1438</v>
      </c>
      <c r="G482" s="112">
        <v>147.85</v>
      </c>
      <c r="H482" s="112">
        <v>26.66</v>
      </c>
      <c r="I482" s="143" t="s">
        <v>125</v>
      </c>
      <c r="J482" s="112">
        <f t="shared" si="28"/>
        <v>121.19</v>
      </c>
      <c r="K482" s="151" t="s">
        <v>143</v>
      </c>
      <c r="L482" s="108">
        <v>2019</v>
      </c>
      <c r="M482" s="108">
        <v>2921</v>
      </c>
      <c r="N482" s="109" t="s">
        <v>1439</v>
      </c>
      <c r="O482" s="111" t="s">
        <v>156</v>
      </c>
      <c r="P482" s="109" t="s">
        <v>157</v>
      </c>
      <c r="Q482" s="109" t="s">
        <v>157</v>
      </c>
      <c r="R482" s="108">
        <v>8</v>
      </c>
      <c r="S482" s="111" t="s">
        <v>146</v>
      </c>
      <c r="T482" s="108">
        <v>1080203</v>
      </c>
      <c r="U482" s="108">
        <v>2890</v>
      </c>
      <c r="V482" s="108">
        <v>1937</v>
      </c>
      <c r="W482" s="108">
        <v>99</v>
      </c>
      <c r="X482" s="113">
        <v>2018</v>
      </c>
      <c r="Y482" s="113">
        <v>170</v>
      </c>
      <c r="Z482" s="113">
        <v>0</v>
      </c>
      <c r="AA482" s="114" t="s">
        <v>1309</v>
      </c>
      <c r="AB482" s="108">
        <v>832</v>
      </c>
      <c r="AC482" s="109" t="s">
        <v>1309</v>
      </c>
      <c r="AD482" s="152" t="s">
        <v>1440</v>
      </c>
      <c r="AE482" s="152" t="s">
        <v>1309</v>
      </c>
      <c r="AF482" s="153">
        <f t="shared" si="29"/>
        <v>-17</v>
      </c>
      <c r="AG482" s="154">
        <f t="shared" si="30"/>
        <v>121.19</v>
      </c>
      <c r="AH482" s="155">
        <f t="shared" si="31"/>
        <v>-2060.23</v>
      </c>
      <c r="AI482" s="156"/>
    </row>
    <row r="483" spans="1:35" ht="48">
      <c r="A483" s="108">
        <v>2019</v>
      </c>
      <c r="B483" s="108">
        <v>437</v>
      </c>
      <c r="C483" s="109" t="s">
        <v>1436</v>
      </c>
      <c r="D483" s="150" t="s">
        <v>1441</v>
      </c>
      <c r="E483" s="109" t="s">
        <v>1291</v>
      </c>
      <c r="F483" s="157" t="s">
        <v>1438</v>
      </c>
      <c r="G483" s="112">
        <v>9.86</v>
      </c>
      <c r="H483" s="112">
        <v>1.78</v>
      </c>
      <c r="I483" s="143" t="s">
        <v>125</v>
      </c>
      <c r="J483" s="112">
        <f t="shared" si="28"/>
        <v>8.08</v>
      </c>
      <c r="K483" s="151" t="s">
        <v>143</v>
      </c>
      <c r="L483" s="108">
        <v>2019</v>
      </c>
      <c r="M483" s="108">
        <v>2922</v>
      </c>
      <c r="N483" s="109" t="s">
        <v>1439</v>
      </c>
      <c r="O483" s="111" t="s">
        <v>156</v>
      </c>
      <c r="P483" s="109" t="s">
        <v>157</v>
      </c>
      <c r="Q483" s="109" t="s">
        <v>157</v>
      </c>
      <c r="R483" s="108">
        <v>8</v>
      </c>
      <c r="S483" s="111" t="s">
        <v>146</v>
      </c>
      <c r="T483" s="108">
        <v>1080203</v>
      </c>
      <c r="U483" s="108">
        <v>2890</v>
      </c>
      <c r="V483" s="108">
        <v>1937</v>
      </c>
      <c r="W483" s="108">
        <v>99</v>
      </c>
      <c r="X483" s="113">
        <v>2018</v>
      </c>
      <c r="Y483" s="113">
        <v>170</v>
      </c>
      <c r="Z483" s="113">
        <v>0</v>
      </c>
      <c r="AA483" s="114" t="s">
        <v>1309</v>
      </c>
      <c r="AB483" s="108">
        <v>832</v>
      </c>
      <c r="AC483" s="109" t="s">
        <v>1309</v>
      </c>
      <c r="AD483" s="152" t="s">
        <v>1440</v>
      </c>
      <c r="AE483" s="152" t="s">
        <v>1309</v>
      </c>
      <c r="AF483" s="153">
        <f t="shared" si="29"/>
        <v>-17</v>
      </c>
      <c r="AG483" s="154">
        <f t="shared" si="30"/>
        <v>8.08</v>
      </c>
      <c r="AH483" s="155">
        <f t="shared" si="31"/>
        <v>-137.36</v>
      </c>
      <c r="AI483" s="156"/>
    </row>
    <row r="484" spans="1:35" ht="48">
      <c r="A484" s="108">
        <v>2019</v>
      </c>
      <c r="B484" s="108">
        <v>438</v>
      </c>
      <c r="C484" s="109" t="s">
        <v>1436</v>
      </c>
      <c r="D484" s="150" t="s">
        <v>1442</v>
      </c>
      <c r="E484" s="109" t="s">
        <v>1291</v>
      </c>
      <c r="F484" s="157" t="s">
        <v>1438</v>
      </c>
      <c r="G484" s="112">
        <v>52.2</v>
      </c>
      <c r="H484" s="112">
        <v>9.41</v>
      </c>
      <c r="I484" s="143" t="s">
        <v>125</v>
      </c>
      <c r="J484" s="112">
        <f t="shared" si="28"/>
        <v>42.790000000000006</v>
      </c>
      <c r="K484" s="151" t="s">
        <v>143</v>
      </c>
      <c r="L484" s="108">
        <v>2019</v>
      </c>
      <c r="M484" s="108">
        <v>2923</v>
      </c>
      <c r="N484" s="109" t="s">
        <v>1439</v>
      </c>
      <c r="O484" s="111" t="s">
        <v>156</v>
      </c>
      <c r="P484" s="109" t="s">
        <v>157</v>
      </c>
      <c r="Q484" s="109" t="s">
        <v>157</v>
      </c>
      <c r="R484" s="108">
        <v>8</v>
      </c>
      <c r="S484" s="111" t="s">
        <v>146</v>
      </c>
      <c r="T484" s="108">
        <v>1080203</v>
      </c>
      <c r="U484" s="108">
        <v>2890</v>
      </c>
      <c r="V484" s="108">
        <v>1937</v>
      </c>
      <c r="W484" s="108">
        <v>99</v>
      </c>
      <c r="X484" s="113">
        <v>2018</v>
      </c>
      <c r="Y484" s="113">
        <v>170</v>
      </c>
      <c r="Z484" s="113">
        <v>0</v>
      </c>
      <c r="AA484" s="114" t="s">
        <v>1309</v>
      </c>
      <c r="AB484" s="108">
        <v>832</v>
      </c>
      <c r="AC484" s="109" t="s">
        <v>1309</v>
      </c>
      <c r="AD484" s="152" t="s">
        <v>1440</v>
      </c>
      <c r="AE484" s="152" t="s">
        <v>1309</v>
      </c>
      <c r="AF484" s="153">
        <f t="shared" si="29"/>
        <v>-17</v>
      </c>
      <c r="AG484" s="154">
        <f t="shared" si="30"/>
        <v>42.790000000000006</v>
      </c>
      <c r="AH484" s="155">
        <f t="shared" si="31"/>
        <v>-727.4300000000001</v>
      </c>
      <c r="AI484" s="156"/>
    </row>
    <row r="485" spans="1:35" ht="48">
      <c r="A485" s="108">
        <v>2019</v>
      </c>
      <c r="B485" s="108">
        <v>439</v>
      </c>
      <c r="C485" s="109" t="s">
        <v>1436</v>
      </c>
      <c r="D485" s="150" t="s">
        <v>1443</v>
      </c>
      <c r="E485" s="109" t="s">
        <v>1291</v>
      </c>
      <c r="F485" s="157" t="s">
        <v>1438</v>
      </c>
      <c r="G485" s="112">
        <v>23.59</v>
      </c>
      <c r="H485" s="112">
        <v>4.25</v>
      </c>
      <c r="I485" s="143" t="s">
        <v>125</v>
      </c>
      <c r="J485" s="112">
        <f t="shared" si="28"/>
        <v>19.34</v>
      </c>
      <c r="K485" s="151" t="s">
        <v>143</v>
      </c>
      <c r="L485" s="108">
        <v>2019</v>
      </c>
      <c r="M485" s="108">
        <v>2924</v>
      </c>
      <c r="N485" s="109" t="s">
        <v>1439</v>
      </c>
      <c r="O485" s="111" t="s">
        <v>156</v>
      </c>
      <c r="P485" s="109" t="s">
        <v>157</v>
      </c>
      <c r="Q485" s="109" t="s">
        <v>157</v>
      </c>
      <c r="R485" s="108">
        <v>8</v>
      </c>
      <c r="S485" s="111" t="s">
        <v>146</v>
      </c>
      <c r="T485" s="108">
        <v>1080203</v>
      </c>
      <c r="U485" s="108">
        <v>2890</v>
      </c>
      <c r="V485" s="108">
        <v>1937</v>
      </c>
      <c r="W485" s="108">
        <v>99</v>
      </c>
      <c r="X485" s="113">
        <v>2018</v>
      </c>
      <c r="Y485" s="113">
        <v>170</v>
      </c>
      <c r="Z485" s="113">
        <v>0</v>
      </c>
      <c r="AA485" s="114" t="s">
        <v>1309</v>
      </c>
      <c r="AB485" s="108">
        <v>832</v>
      </c>
      <c r="AC485" s="109" t="s">
        <v>1309</v>
      </c>
      <c r="AD485" s="152" t="s">
        <v>1440</v>
      </c>
      <c r="AE485" s="152" t="s">
        <v>1309</v>
      </c>
      <c r="AF485" s="153">
        <f t="shared" si="29"/>
        <v>-17</v>
      </c>
      <c r="AG485" s="154">
        <f t="shared" si="30"/>
        <v>19.34</v>
      </c>
      <c r="AH485" s="155">
        <f t="shared" si="31"/>
        <v>-328.78</v>
      </c>
      <c r="AI485" s="156"/>
    </row>
    <row r="486" spans="1:35" ht="72">
      <c r="A486" s="108">
        <v>2019</v>
      </c>
      <c r="B486" s="108">
        <v>440</v>
      </c>
      <c r="C486" s="109" t="s">
        <v>1436</v>
      </c>
      <c r="D486" s="150" t="s">
        <v>1444</v>
      </c>
      <c r="E486" s="109" t="s">
        <v>1299</v>
      </c>
      <c r="F486" s="157" t="s">
        <v>1445</v>
      </c>
      <c r="G486" s="112">
        <v>1197</v>
      </c>
      <c r="H486" s="112">
        <v>215.85</v>
      </c>
      <c r="I486" s="143" t="s">
        <v>125</v>
      </c>
      <c r="J486" s="112">
        <f t="shared" si="28"/>
        <v>981.15</v>
      </c>
      <c r="K486" s="151" t="s">
        <v>1446</v>
      </c>
      <c r="L486" s="108">
        <v>2019</v>
      </c>
      <c r="M486" s="108">
        <v>2905</v>
      </c>
      <c r="N486" s="109" t="s">
        <v>1291</v>
      </c>
      <c r="O486" s="111" t="s">
        <v>1447</v>
      </c>
      <c r="P486" s="109" t="s">
        <v>1448</v>
      </c>
      <c r="Q486" s="109" t="s">
        <v>1448</v>
      </c>
      <c r="R486" s="108">
        <v>1</v>
      </c>
      <c r="S486" s="111" t="s">
        <v>139</v>
      </c>
      <c r="T486" s="108">
        <v>1010103</v>
      </c>
      <c r="U486" s="108">
        <v>30</v>
      </c>
      <c r="V486" s="108">
        <v>1005</v>
      </c>
      <c r="W486" s="108">
        <v>99</v>
      </c>
      <c r="X486" s="113">
        <v>2019</v>
      </c>
      <c r="Y486" s="113">
        <v>323</v>
      </c>
      <c r="Z486" s="113">
        <v>0</v>
      </c>
      <c r="AA486" s="114" t="s">
        <v>126</v>
      </c>
      <c r="AB486" s="108">
        <v>959</v>
      </c>
      <c r="AC486" s="109" t="s">
        <v>1449</v>
      </c>
      <c r="AD486" s="152" t="s">
        <v>1298</v>
      </c>
      <c r="AE486" s="152" t="s">
        <v>1449</v>
      </c>
      <c r="AF486" s="153">
        <f t="shared" si="29"/>
        <v>14</v>
      </c>
      <c r="AG486" s="154">
        <f t="shared" si="30"/>
        <v>981.15</v>
      </c>
      <c r="AH486" s="155">
        <f t="shared" si="31"/>
        <v>13736.1</v>
      </c>
      <c r="AI486" s="156"/>
    </row>
    <row r="487" spans="1:35" ht="192">
      <c r="A487" s="108">
        <v>2019</v>
      </c>
      <c r="B487" s="108">
        <v>441</v>
      </c>
      <c r="C487" s="109" t="s">
        <v>1436</v>
      </c>
      <c r="D487" s="150" t="s">
        <v>1450</v>
      </c>
      <c r="E487" s="109" t="s">
        <v>1185</v>
      </c>
      <c r="F487" s="157" t="s">
        <v>338</v>
      </c>
      <c r="G487" s="112">
        <v>4355.4</v>
      </c>
      <c r="H487" s="112">
        <v>808.5</v>
      </c>
      <c r="I487" s="143" t="s">
        <v>256</v>
      </c>
      <c r="J487" s="112">
        <f t="shared" si="28"/>
        <v>4355.4</v>
      </c>
      <c r="K487" s="151" t="s">
        <v>339</v>
      </c>
      <c r="L487" s="108">
        <v>2019</v>
      </c>
      <c r="M487" s="108">
        <v>2681</v>
      </c>
      <c r="N487" s="109" t="s">
        <v>1316</v>
      </c>
      <c r="O487" s="111" t="s">
        <v>1451</v>
      </c>
      <c r="P487" s="109" t="s">
        <v>341</v>
      </c>
      <c r="Q487" s="109" t="s">
        <v>1452</v>
      </c>
      <c r="R487" s="108">
        <v>8</v>
      </c>
      <c r="S487" s="111" t="s">
        <v>146</v>
      </c>
      <c r="T487" s="108">
        <v>2040101</v>
      </c>
      <c r="U487" s="108">
        <v>7030</v>
      </c>
      <c r="V487" s="108">
        <v>7230</v>
      </c>
      <c r="W487" s="108">
        <v>99</v>
      </c>
      <c r="X487" s="113">
        <v>2019</v>
      </c>
      <c r="Y487" s="113">
        <v>89</v>
      </c>
      <c r="Z487" s="113">
        <v>0</v>
      </c>
      <c r="AA487" s="114" t="s">
        <v>126</v>
      </c>
      <c r="AB487" s="108">
        <v>870</v>
      </c>
      <c r="AC487" s="109" t="s">
        <v>1453</v>
      </c>
      <c r="AD487" s="152" t="s">
        <v>1319</v>
      </c>
      <c r="AE487" s="152" t="s">
        <v>1453</v>
      </c>
      <c r="AF487" s="153">
        <f t="shared" si="29"/>
        <v>23</v>
      </c>
      <c r="AG487" s="154">
        <f t="shared" si="30"/>
        <v>4355.4</v>
      </c>
      <c r="AH487" s="155">
        <f t="shared" si="31"/>
        <v>100174.2</v>
      </c>
      <c r="AI487" s="156"/>
    </row>
    <row r="488" spans="1:35" ht="192">
      <c r="A488" s="108">
        <v>2019</v>
      </c>
      <c r="B488" s="108">
        <v>441</v>
      </c>
      <c r="C488" s="109" t="s">
        <v>1436</v>
      </c>
      <c r="D488" s="150" t="s">
        <v>1450</v>
      </c>
      <c r="E488" s="109" t="s">
        <v>1185</v>
      </c>
      <c r="F488" s="157" t="s">
        <v>338</v>
      </c>
      <c r="G488" s="112">
        <v>128.1</v>
      </c>
      <c r="H488" s="112">
        <v>0</v>
      </c>
      <c r="I488" s="143" t="s">
        <v>256</v>
      </c>
      <c r="J488" s="112">
        <f t="shared" si="28"/>
        <v>128.1</v>
      </c>
      <c r="K488" s="151" t="s">
        <v>339</v>
      </c>
      <c r="L488" s="108">
        <v>2019</v>
      </c>
      <c r="M488" s="108">
        <v>2681</v>
      </c>
      <c r="N488" s="109" t="s">
        <v>1316</v>
      </c>
      <c r="O488" s="111" t="s">
        <v>1451</v>
      </c>
      <c r="P488" s="109" t="s">
        <v>341</v>
      </c>
      <c r="Q488" s="109" t="s">
        <v>1452</v>
      </c>
      <c r="R488" s="108">
        <v>8</v>
      </c>
      <c r="S488" s="111" t="s">
        <v>146</v>
      </c>
      <c r="T488" s="108">
        <v>2040101</v>
      </c>
      <c r="U488" s="108">
        <v>7030</v>
      </c>
      <c r="V488" s="108">
        <v>7230</v>
      </c>
      <c r="W488" s="108">
        <v>99</v>
      </c>
      <c r="X488" s="113">
        <v>2019</v>
      </c>
      <c r="Y488" s="113">
        <v>97</v>
      </c>
      <c r="Z488" s="113">
        <v>0</v>
      </c>
      <c r="AA488" s="114" t="s">
        <v>126</v>
      </c>
      <c r="AB488" s="108">
        <v>871</v>
      </c>
      <c r="AC488" s="109" t="s">
        <v>1453</v>
      </c>
      <c r="AD488" s="152" t="s">
        <v>1319</v>
      </c>
      <c r="AE488" s="152" t="s">
        <v>1453</v>
      </c>
      <c r="AF488" s="153">
        <f t="shared" si="29"/>
        <v>23</v>
      </c>
      <c r="AG488" s="154">
        <f t="shared" si="30"/>
        <v>128.1</v>
      </c>
      <c r="AH488" s="155">
        <f t="shared" si="31"/>
        <v>2946.2999999999997</v>
      </c>
      <c r="AI488" s="156"/>
    </row>
    <row r="489" spans="1:35" ht="48">
      <c r="A489" s="108">
        <v>2019</v>
      </c>
      <c r="B489" s="108">
        <v>442</v>
      </c>
      <c r="C489" s="109" t="s">
        <v>1436</v>
      </c>
      <c r="D489" s="150" t="s">
        <v>1454</v>
      </c>
      <c r="E489" s="109" t="s">
        <v>1291</v>
      </c>
      <c r="F489" s="157" t="s">
        <v>1438</v>
      </c>
      <c r="G489" s="112">
        <v>479.13</v>
      </c>
      <c r="H489" s="112">
        <v>86.4</v>
      </c>
      <c r="I489" s="143" t="s">
        <v>125</v>
      </c>
      <c r="J489" s="112">
        <f t="shared" si="28"/>
        <v>392.73</v>
      </c>
      <c r="K489" s="151" t="s">
        <v>143</v>
      </c>
      <c r="L489" s="108">
        <v>2019</v>
      </c>
      <c r="M489" s="108">
        <v>2926</v>
      </c>
      <c r="N489" s="109" t="s">
        <v>1439</v>
      </c>
      <c r="O489" s="111" t="s">
        <v>156</v>
      </c>
      <c r="P489" s="109" t="s">
        <v>157</v>
      </c>
      <c r="Q489" s="109" t="s">
        <v>157</v>
      </c>
      <c r="R489" s="108">
        <v>2</v>
      </c>
      <c r="S489" s="111" t="s">
        <v>129</v>
      </c>
      <c r="T489" s="108">
        <v>1010803</v>
      </c>
      <c r="U489" s="108">
        <v>800</v>
      </c>
      <c r="V489" s="108">
        <v>1043</v>
      </c>
      <c r="W489" s="108">
        <v>1</v>
      </c>
      <c r="X489" s="113">
        <v>2018</v>
      </c>
      <c r="Y489" s="113">
        <v>164</v>
      </c>
      <c r="Z489" s="113">
        <v>0</v>
      </c>
      <c r="AA489" s="114" t="s">
        <v>1309</v>
      </c>
      <c r="AB489" s="108">
        <v>827</v>
      </c>
      <c r="AC489" s="109" t="s">
        <v>1309</v>
      </c>
      <c r="AD489" s="152" t="s">
        <v>1440</v>
      </c>
      <c r="AE489" s="152" t="s">
        <v>1309</v>
      </c>
      <c r="AF489" s="153">
        <f t="shared" si="29"/>
        <v>-17</v>
      </c>
      <c r="AG489" s="154">
        <f t="shared" si="30"/>
        <v>392.73</v>
      </c>
      <c r="AH489" s="155">
        <f t="shared" si="31"/>
        <v>-6676.41</v>
      </c>
      <c r="AI489" s="156"/>
    </row>
    <row r="490" spans="1:35" ht="48">
      <c r="A490" s="108">
        <v>2019</v>
      </c>
      <c r="B490" s="108">
        <v>443</v>
      </c>
      <c r="C490" s="109" t="s">
        <v>1436</v>
      </c>
      <c r="D490" s="150" t="s">
        <v>1455</v>
      </c>
      <c r="E490" s="109" t="s">
        <v>1291</v>
      </c>
      <c r="F490" s="157" t="s">
        <v>1438</v>
      </c>
      <c r="G490" s="112">
        <v>53.95</v>
      </c>
      <c r="H490" s="112">
        <v>9.73</v>
      </c>
      <c r="I490" s="143" t="s">
        <v>125</v>
      </c>
      <c r="J490" s="112">
        <f t="shared" si="28"/>
        <v>44.22</v>
      </c>
      <c r="K490" s="151" t="s">
        <v>490</v>
      </c>
      <c r="L490" s="108">
        <v>2019</v>
      </c>
      <c r="M490" s="108">
        <v>2925</v>
      </c>
      <c r="N490" s="109" t="s">
        <v>1439</v>
      </c>
      <c r="O490" s="111" t="s">
        <v>156</v>
      </c>
      <c r="P490" s="109" t="s">
        <v>157</v>
      </c>
      <c r="Q490" s="109" t="s">
        <v>157</v>
      </c>
      <c r="R490" s="108">
        <v>9</v>
      </c>
      <c r="S490" s="111" t="s">
        <v>175</v>
      </c>
      <c r="T490" s="108">
        <v>1050103</v>
      </c>
      <c r="U490" s="108">
        <v>2010</v>
      </c>
      <c r="V490" s="108">
        <v>1476</v>
      </c>
      <c r="W490" s="108">
        <v>3</v>
      </c>
      <c r="X490" s="113">
        <v>2018</v>
      </c>
      <c r="Y490" s="113">
        <v>169</v>
      </c>
      <c r="Z490" s="113">
        <v>0</v>
      </c>
      <c r="AA490" s="114" t="s">
        <v>1309</v>
      </c>
      <c r="AB490" s="108">
        <v>831</v>
      </c>
      <c r="AC490" s="109" t="s">
        <v>1309</v>
      </c>
      <c r="AD490" s="152" t="s">
        <v>1440</v>
      </c>
      <c r="AE490" s="152" t="s">
        <v>1309</v>
      </c>
      <c r="AF490" s="153">
        <f t="shared" si="29"/>
        <v>-17</v>
      </c>
      <c r="AG490" s="154">
        <f t="shared" si="30"/>
        <v>44.22</v>
      </c>
      <c r="AH490" s="155">
        <f t="shared" si="31"/>
        <v>-751.74</v>
      </c>
      <c r="AI490" s="156"/>
    </row>
    <row r="491" spans="1:35" ht="48">
      <c r="A491" s="108">
        <v>2019</v>
      </c>
      <c r="B491" s="108">
        <v>444</v>
      </c>
      <c r="C491" s="109" t="s">
        <v>1436</v>
      </c>
      <c r="D491" s="150" t="s">
        <v>1456</v>
      </c>
      <c r="E491" s="109" t="s">
        <v>1291</v>
      </c>
      <c r="F491" s="157" t="s">
        <v>1438</v>
      </c>
      <c r="G491" s="112">
        <v>103.53</v>
      </c>
      <c r="H491" s="112">
        <v>18.67</v>
      </c>
      <c r="I491" s="143" t="s">
        <v>125</v>
      </c>
      <c r="J491" s="112">
        <f t="shared" si="28"/>
        <v>84.86</v>
      </c>
      <c r="K491" s="151" t="s">
        <v>490</v>
      </c>
      <c r="L491" s="108">
        <v>2019</v>
      </c>
      <c r="M491" s="108">
        <v>2927</v>
      </c>
      <c r="N491" s="109" t="s">
        <v>1439</v>
      </c>
      <c r="O491" s="111" t="s">
        <v>156</v>
      </c>
      <c r="P491" s="109" t="s">
        <v>157</v>
      </c>
      <c r="Q491" s="109" t="s">
        <v>157</v>
      </c>
      <c r="R491" s="108">
        <v>8</v>
      </c>
      <c r="S491" s="111" t="s">
        <v>146</v>
      </c>
      <c r="T491" s="108">
        <v>1080203</v>
      </c>
      <c r="U491" s="108">
        <v>2890</v>
      </c>
      <c r="V491" s="108">
        <v>1937</v>
      </c>
      <c r="W491" s="108">
        <v>99</v>
      </c>
      <c r="X491" s="113">
        <v>2018</v>
      </c>
      <c r="Y491" s="113">
        <v>170</v>
      </c>
      <c r="Z491" s="113">
        <v>0</v>
      </c>
      <c r="AA491" s="114" t="s">
        <v>1309</v>
      </c>
      <c r="AB491" s="108">
        <v>833</v>
      </c>
      <c r="AC491" s="109" t="s">
        <v>1309</v>
      </c>
      <c r="AD491" s="152" t="s">
        <v>1440</v>
      </c>
      <c r="AE491" s="152" t="s">
        <v>1309</v>
      </c>
      <c r="AF491" s="153">
        <f t="shared" si="29"/>
        <v>-17</v>
      </c>
      <c r="AG491" s="154">
        <f t="shared" si="30"/>
        <v>84.86</v>
      </c>
      <c r="AH491" s="155">
        <f t="shared" si="31"/>
        <v>-1442.62</v>
      </c>
      <c r="AI491" s="156"/>
    </row>
    <row r="492" spans="1:35" ht="48">
      <c r="A492" s="108">
        <v>2019</v>
      </c>
      <c r="B492" s="108">
        <v>445</v>
      </c>
      <c r="C492" s="109" t="s">
        <v>1436</v>
      </c>
      <c r="D492" s="150" t="s">
        <v>1457</v>
      </c>
      <c r="E492" s="109" t="s">
        <v>1291</v>
      </c>
      <c r="F492" s="157" t="s">
        <v>1438</v>
      </c>
      <c r="G492" s="112">
        <v>98.71</v>
      </c>
      <c r="H492" s="112">
        <v>8.97</v>
      </c>
      <c r="I492" s="143" t="s">
        <v>125</v>
      </c>
      <c r="J492" s="112">
        <f t="shared" si="28"/>
        <v>89.74</v>
      </c>
      <c r="K492" s="151" t="s">
        <v>490</v>
      </c>
      <c r="L492" s="108">
        <v>2019</v>
      </c>
      <c r="M492" s="108">
        <v>2928</v>
      </c>
      <c r="N492" s="109" t="s">
        <v>1439</v>
      </c>
      <c r="O492" s="111" t="s">
        <v>156</v>
      </c>
      <c r="P492" s="109" t="s">
        <v>157</v>
      </c>
      <c r="Q492" s="109" t="s">
        <v>157</v>
      </c>
      <c r="R492" s="108">
        <v>5</v>
      </c>
      <c r="S492" s="111" t="s">
        <v>167</v>
      </c>
      <c r="T492" s="108">
        <v>1040103</v>
      </c>
      <c r="U492" s="108">
        <v>1460</v>
      </c>
      <c r="V492" s="108">
        <v>1346</v>
      </c>
      <c r="W492" s="108">
        <v>2</v>
      </c>
      <c r="X492" s="113">
        <v>2018</v>
      </c>
      <c r="Y492" s="113">
        <v>165</v>
      </c>
      <c r="Z492" s="113">
        <v>0</v>
      </c>
      <c r="AA492" s="114" t="s">
        <v>1309</v>
      </c>
      <c r="AB492" s="108">
        <v>828</v>
      </c>
      <c r="AC492" s="109" t="s">
        <v>1309</v>
      </c>
      <c r="AD492" s="152" t="s">
        <v>1440</v>
      </c>
      <c r="AE492" s="152" t="s">
        <v>1309</v>
      </c>
      <c r="AF492" s="153">
        <f t="shared" si="29"/>
        <v>-17</v>
      </c>
      <c r="AG492" s="154">
        <f t="shared" si="30"/>
        <v>89.74</v>
      </c>
      <c r="AH492" s="155">
        <f t="shared" si="31"/>
        <v>-1525.58</v>
      </c>
      <c r="AI492" s="156"/>
    </row>
    <row r="493" spans="1:35" ht="48">
      <c r="A493" s="108">
        <v>2019</v>
      </c>
      <c r="B493" s="108">
        <v>446</v>
      </c>
      <c r="C493" s="109" t="s">
        <v>1436</v>
      </c>
      <c r="D493" s="150" t="s">
        <v>1458</v>
      </c>
      <c r="E493" s="109" t="s">
        <v>1291</v>
      </c>
      <c r="F493" s="157" t="s">
        <v>1459</v>
      </c>
      <c r="G493" s="112">
        <v>97.32</v>
      </c>
      <c r="H493" s="112">
        <v>8.85</v>
      </c>
      <c r="I493" s="143" t="s">
        <v>125</v>
      </c>
      <c r="J493" s="112">
        <f t="shared" si="28"/>
        <v>88.47</v>
      </c>
      <c r="K493" s="151" t="s">
        <v>490</v>
      </c>
      <c r="L493" s="108">
        <v>2019</v>
      </c>
      <c r="M493" s="108">
        <v>2929</v>
      </c>
      <c r="N493" s="109" t="s">
        <v>1439</v>
      </c>
      <c r="O493" s="111" t="s">
        <v>156</v>
      </c>
      <c r="P493" s="109" t="s">
        <v>157</v>
      </c>
      <c r="Q493" s="109" t="s">
        <v>157</v>
      </c>
      <c r="R493" s="108">
        <v>5</v>
      </c>
      <c r="S493" s="111" t="s">
        <v>167</v>
      </c>
      <c r="T493" s="108">
        <v>1040203</v>
      </c>
      <c r="U493" s="108">
        <v>1570</v>
      </c>
      <c r="V493" s="108">
        <v>1366</v>
      </c>
      <c r="W493" s="108">
        <v>2</v>
      </c>
      <c r="X493" s="113">
        <v>2018</v>
      </c>
      <c r="Y493" s="113">
        <v>166</v>
      </c>
      <c r="Z493" s="113">
        <v>0</v>
      </c>
      <c r="AA493" s="114" t="s">
        <v>1309</v>
      </c>
      <c r="AB493" s="108">
        <v>830</v>
      </c>
      <c r="AC493" s="109" t="s">
        <v>1309</v>
      </c>
      <c r="AD493" s="152" t="s">
        <v>1440</v>
      </c>
      <c r="AE493" s="152" t="s">
        <v>1309</v>
      </c>
      <c r="AF493" s="153">
        <f t="shared" si="29"/>
        <v>-17</v>
      </c>
      <c r="AG493" s="154">
        <f t="shared" si="30"/>
        <v>88.47</v>
      </c>
      <c r="AH493" s="155">
        <f t="shared" si="31"/>
        <v>-1503.99</v>
      </c>
      <c r="AI493" s="156"/>
    </row>
    <row r="494" spans="1:35" ht="48">
      <c r="A494" s="108">
        <v>2019</v>
      </c>
      <c r="B494" s="108">
        <v>446</v>
      </c>
      <c r="C494" s="109" t="s">
        <v>1436</v>
      </c>
      <c r="D494" s="150" t="s">
        <v>1458</v>
      </c>
      <c r="E494" s="109" t="s">
        <v>1291</v>
      </c>
      <c r="F494" s="157" t="s">
        <v>1459</v>
      </c>
      <c r="G494" s="112">
        <v>78.21</v>
      </c>
      <c r="H494" s="112">
        <v>7.11</v>
      </c>
      <c r="I494" s="143" t="s">
        <v>125</v>
      </c>
      <c r="J494" s="112">
        <f t="shared" si="28"/>
        <v>71.1</v>
      </c>
      <c r="K494" s="151" t="s">
        <v>490</v>
      </c>
      <c r="L494" s="108">
        <v>2019</v>
      </c>
      <c r="M494" s="108">
        <v>2929</v>
      </c>
      <c r="N494" s="109" t="s">
        <v>1439</v>
      </c>
      <c r="O494" s="111" t="s">
        <v>156</v>
      </c>
      <c r="P494" s="109" t="s">
        <v>157</v>
      </c>
      <c r="Q494" s="109" t="s">
        <v>157</v>
      </c>
      <c r="R494" s="108">
        <v>5</v>
      </c>
      <c r="S494" s="111" t="s">
        <v>167</v>
      </c>
      <c r="T494" s="108">
        <v>1040203</v>
      </c>
      <c r="U494" s="108">
        <v>1570</v>
      </c>
      <c r="V494" s="108">
        <v>1366</v>
      </c>
      <c r="W494" s="108">
        <v>2</v>
      </c>
      <c r="X494" s="113">
        <v>2019</v>
      </c>
      <c r="Y494" s="113">
        <v>128</v>
      </c>
      <c r="Z494" s="113">
        <v>0</v>
      </c>
      <c r="AA494" s="114" t="s">
        <v>1309</v>
      </c>
      <c r="AB494" s="108">
        <v>829</v>
      </c>
      <c r="AC494" s="109" t="s">
        <v>1309</v>
      </c>
      <c r="AD494" s="152" t="s">
        <v>1440</v>
      </c>
      <c r="AE494" s="152" t="s">
        <v>1309</v>
      </c>
      <c r="AF494" s="153">
        <f t="shared" si="29"/>
        <v>-17</v>
      </c>
      <c r="AG494" s="154">
        <f t="shared" si="30"/>
        <v>71.1</v>
      </c>
      <c r="AH494" s="155">
        <f t="shared" si="31"/>
        <v>-1208.6999999999998</v>
      </c>
      <c r="AI494" s="156"/>
    </row>
    <row r="495" spans="1:35" ht="48">
      <c r="A495" s="108">
        <v>2019</v>
      </c>
      <c r="B495" s="108">
        <v>447</v>
      </c>
      <c r="C495" s="109" t="s">
        <v>1436</v>
      </c>
      <c r="D495" s="150" t="s">
        <v>1460</v>
      </c>
      <c r="E495" s="109" t="s">
        <v>1291</v>
      </c>
      <c r="F495" s="157" t="s">
        <v>1438</v>
      </c>
      <c r="G495" s="112">
        <v>2447.65</v>
      </c>
      <c r="H495" s="112">
        <v>441.38</v>
      </c>
      <c r="I495" s="143" t="s">
        <v>125</v>
      </c>
      <c r="J495" s="112">
        <f t="shared" si="28"/>
        <v>2006.27</v>
      </c>
      <c r="K495" s="151" t="s">
        <v>490</v>
      </c>
      <c r="L495" s="108">
        <v>2019</v>
      </c>
      <c r="M495" s="108">
        <v>2930</v>
      </c>
      <c r="N495" s="109" t="s">
        <v>1439</v>
      </c>
      <c r="O495" s="111" t="s">
        <v>156</v>
      </c>
      <c r="P495" s="109" t="s">
        <v>157</v>
      </c>
      <c r="Q495" s="109" t="s">
        <v>157</v>
      </c>
      <c r="R495" s="108">
        <v>8</v>
      </c>
      <c r="S495" s="111" t="s">
        <v>146</v>
      </c>
      <c r="T495" s="108">
        <v>1080203</v>
      </c>
      <c r="U495" s="108">
        <v>2890</v>
      </c>
      <c r="V495" s="108">
        <v>1937</v>
      </c>
      <c r="W495" s="108">
        <v>99</v>
      </c>
      <c r="X495" s="113">
        <v>2018</v>
      </c>
      <c r="Y495" s="113">
        <v>170</v>
      </c>
      <c r="Z495" s="113">
        <v>0</v>
      </c>
      <c r="AA495" s="114" t="s">
        <v>1309</v>
      </c>
      <c r="AB495" s="108">
        <v>833</v>
      </c>
      <c r="AC495" s="109" t="s">
        <v>1309</v>
      </c>
      <c r="AD495" s="152" t="s">
        <v>1440</v>
      </c>
      <c r="AE495" s="152" t="s">
        <v>1309</v>
      </c>
      <c r="AF495" s="153">
        <f t="shared" si="29"/>
        <v>-17</v>
      </c>
      <c r="AG495" s="154">
        <f t="shared" si="30"/>
        <v>2006.27</v>
      </c>
      <c r="AH495" s="155">
        <f t="shared" si="31"/>
        <v>-34106.59</v>
      </c>
      <c r="AI495" s="156"/>
    </row>
    <row r="496" spans="1:35" ht="48">
      <c r="A496" s="108">
        <v>2019</v>
      </c>
      <c r="B496" s="108">
        <v>448</v>
      </c>
      <c r="C496" s="109" t="s">
        <v>1436</v>
      </c>
      <c r="D496" s="150" t="s">
        <v>1461</v>
      </c>
      <c r="E496" s="109" t="s">
        <v>1291</v>
      </c>
      <c r="F496" s="157" t="s">
        <v>1438</v>
      </c>
      <c r="G496" s="112">
        <v>68.37</v>
      </c>
      <c r="H496" s="112">
        <v>12.33</v>
      </c>
      <c r="I496" s="143" t="s">
        <v>125</v>
      </c>
      <c r="J496" s="112">
        <f t="shared" si="28"/>
        <v>56.040000000000006</v>
      </c>
      <c r="K496" s="151" t="s">
        <v>490</v>
      </c>
      <c r="L496" s="108">
        <v>2019</v>
      </c>
      <c r="M496" s="108">
        <v>2931</v>
      </c>
      <c r="N496" s="109" t="s">
        <v>1439</v>
      </c>
      <c r="O496" s="111" t="s">
        <v>156</v>
      </c>
      <c r="P496" s="109" t="s">
        <v>157</v>
      </c>
      <c r="Q496" s="109" t="s">
        <v>157</v>
      </c>
      <c r="R496" s="108">
        <v>8</v>
      </c>
      <c r="S496" s="111" t="s">
        <v>146</v>
      </c>
      <c r="T496" s="108">
        <v>1080203</v>
      </c>
      <c r="U496" s="108">
        <v>2890</v>
      </c>
      <c r="V496" s="108">
        <v>1937</v>
      </c>
      <c r="W496" s="108">
        <v>99</v>
      </c>
      <c r="X496" s="113">
        <v>2018</v>
      </c>
      <c r="Y496" s="113">
        <v>170</v>
      </c>
      <c r="Z496" s="113">
        <v>0</v>
      </c>
      <c r="AA496" s="114" t="s">
        <v>1309</v>
      </c>
      <c r="AB496" s="108">
        <v>833</v>
      </c>
      <c r="AC496" s="109" t="s">
        <v>1309</v>
      </c>
      <c r="AD496" s="152" t="s">
        <v>1440</v>
      </c>
      <c r="AE496" s="152" t="s">
        <v>1309</v>
      </c>
      <c r="AF496" s="153">
        <f t="shared" si="29"/>
        <v>-17</v>
      </c>
      <c r="AG496" s="154">
        <f t="shared" si="30"/>
        <v>56.040000000000006</v>
      </c>
      <c r="AH496" s="155">
        <f t="shared" si="31"/>
        <v>-952.6800000000001</v>
      </c>
      <c r="AI496" s="156"/>
    </row>
    <row r="497" spans="1:35" ht="48">
      <c r="A497" s="108">
        <v>2019</v>
      </c>
      <c r="B497" s="108">
        <v>449</v>
      </c>
      <c r="C497" s="109" t="s">
        <v>1436</v>
      </c>
      <c r="D497" s="150" t="s">
        <v>1462</v>
      </c>
      <c r="E497" s="109" t="s">
        <v>1291</v>
      </c>
      <c r="F497" s="157" t="s">
        <v>1438</v>
      </c>
      <c r="G497" s="112">
        <v>52.52</v>
      </c>
      <c r="H497" s="112">
        <v>9.47</v>
      </c>
      <c r="I497" s="143" t="s">
        <v>125</v>
      </c>
      <c r="J497" s="112">
        <f t="shared" si="28"/>
        <v>43.050000000000004</v>
      </c>
      <c r="K497" s="151" t="s">
        <v>490</v>
      </c>
      <c r="L497" s="108">
        <v>2019</v>
      </c>
      <c r="M497" s="108">
        <v>2916</v>
      </c>
      <c r="N497" s="109" t="s">
        <v>1439</v>
      </c>
      <c r="O497" s="111" t="s">
        <v>156</v>
      </c>
      <c r="P497" s="109" t="s">
        <v>157</v>
      </c>
      <c r="Q497" s="109" t="s">
        <v>157</v>
      </c>
      <c r="R497" s="108">
        <v>8</v>
      </c>
      <c r="S497" s="111" t="s">
        <v>146</v>
      </c>
      <c r="T497" s="108">
        <v>1100503</v>
      </c>
      <c r="U497" s="108">
        <v>4210</v>
      </c>
      <c r="V497" s="108">
        <v>1656</v>
      </c>
      <c r="W497" s="108">
        <v>99</v>
      </c>
      <c r="X497" s="113">
        <v>2019</v>
      </c>
      <c r="Y497" s="113">
        <v>130</v>
      </c>
      <c r="Z497" s="113">
        <v>0</v>
      </c>
      <c r="AA497" s="114" t="s">
        <v>1309</v>
      </c>
      <c r="AB497" s="108">
        <v>834</v>
      </c>
      <c r="AC497" s="109" t="s">
        <v>1309</v>
      </c>
      <c r="AD497" s="152" t="s">
        <v>1440</v>
      </c>
      <c r="AE497" s="152" t="s">
        <v>1309</v>
      </c>
      <c r="AF497" s="153">
        <f t="shared" si="29"/>
        <v>-17</v>
      </c>
      <c r="AG497" s="154">
        <f t="shared" si="30"/>
        <v>43.050000000000004</v>
      </c>
      <c r="AH497" s="155">
        <f t="shared" si="31"/>
        <v>-731.85</v>
      </c>
      <c r="AI497" s="156"/>
    </row>
    <row r="498" spans="1:35" ht="48">
      <c r="A498" s="108">
        <v>2019</v>
      </c>
      <c r="B498" s="108">
        <v>450</v>
      </c>
      <c r="C498" s="109" t="s">
        <v>1436</v>
      </c>
      <c r="D498" s="150" t="s">
        <v>1463</v>
      </c>
      <c r="E498" s="109" t="s">
        <v>1291</v>
      </c>
      <c r="F498" s="157" t="s">
        <v>1464</v>
      </c>
      <c r="G498" s="112">
        <v>22.55</v>
      </c>
      <c r="H498" s="112">
        <v>4.07</v>
      </c>
      <c r="I498" s="143" t="s">
        <v>125</v>
      </c>
      <c r="J498" s="112">
        <f t="shared" si="28"/>
        <v>18.48</v>
      </c>
      <c r="K498" s="151" t="s">
        <v>490</v>
      </c>
      <c r="L498" s="108">
        <v>2019</v>
      </c>
      <c r="M498" s="108">
        <v>2917</v>
      </c>
      <c r="N498" s="109" t="s">
        <v>1439</v>
      </c>
      <c r="O498" s="111" t="s">
        <v>156</v>
      </c>
      <c r="P498" s="109" t="s">
        <v>157</v>
      </c>
      <c r="Q498" s="109" t="s">
        <v>157</v>
      </c>
      <c r="R498" s="108">
        <v>8</v>
      </c>
      <c r="S498" s="111" t="s">
        <v>146</v>
      </c>
      <c r="T498" s="108">
        <v>1080203</v>
      </c>
      <c r="U498" s="108">
        <v>2890</v>
      </c>
      <c r="V498" s="108">
        <v>1937</v>
      </c>
      <c r="W498" s="108">
        <v>99</v>
      </c>
      <c r="X498" s="113">
        <v>2018</v>
      </c>
      <c r="Y498" s="113">
        <v>170</v>
      </c>
      <c r="Z498" s="113">
        <v>0</v>
      </c>
      <c r="AA498" s="114" t="s">
        <v>1309</v>
      </c>
      <c r="AB498" s="108">
        <v>833</v>
      </c>
      <c r="AC498" s="109" t="s">
        <v>1309</v>
      </c>
      <c r="AD498" s="152" t="s">
        <v>1440</v>
      </c>
      <c r="AE498" s="152" t="s">
        <v>1309</v>
      </c>
      <c r="AF498" s="153">
        <f t="shared" si="29"/>
        <v>-17</v>
      </c>
      <c r="AG498" s="154">
        <f t="shared" si="30"/>
        <v>18.48</v>
      </c>
      <c r="AH498" s="155">
        <f t="shared" si="31"/>
        <v>-314.16</v>
      </c>
      <c r="AI498" s="156"/>
    </row>
    <row r="499" spans="1:35" ht="48">
      <c r="A499" s="108">
        <v>2019</v>
      </c>
      <c r="B499" s="108">
        <v>451</v>
      </c>
      <c r="C499" s="109" t="s">
        <v>1436</v>
      </c>
      <c r="D499" s="150" t="s">
        <v>1465</v>
      </c>
      <c r="E499" s="109" t="s">
        <v>1291</v>
      </c>
      <c r="F499" s="157" t="s">
        <v>1438</v>
      </c>
      <c r="G499" s="112">
        <v>22.77</v>
      </c>
      <c r="H499" s="112">
        <v>4.11</v>
      </c>
      <c r="I499" s="143" t="s">
        <v>125</v>
      </c>
      <c r="J499" s="112">
        <f t="shared" si="28"/>
        <v>18.66</v>
      </c>
      <c r="K499" s="151" t="s">
        <v>143</v>
      </c>
      <c r="L499" s="108">
        <v>2019</v>
      </c>
      <c r="M499" s="108">
        <v>2918</v>
      </c>
      <c r="N499" s="109" t="s">
        <v>1439</v>
      </c>
      <c r="O499" s="111" t="s">
        <v>156</v>
      </c>
      <c r="P499" s="109" t="s">
        <v>157</v>
      </c>
      <c r="Q499" s="109" t="s">
        <v>157</v>
      </c>
      <c r="R499" s="108">
        <v>8</v>
      </c>
      <c r="S499" s="111" t="s">
        <v>146</v>
      </c>
      <c r="T499" s="108">
        <v>1080203</v>
      </c>
      <c r="U499" s="108">
        <v>2890</v>
      </c>
      <c r="V499" s="108">
        <v>1937</v>
      </c>
      <c r="W499" s="108">
        <v>99</v>
      </c>
      <c r="X499" s="113">
        <v>2018</v>
      </c>
      <c r="Y499" s="113">
        <v>170</v>
      </c>
      <c r="Z499" s="113">
        <v>0</v>
      </c>
      <c r="AA499" s="114" t="s">
        <v>1309</v>
      </c>
      <c r="AB499" s="108">
        <v>832</v>
      </c>
      <c r="AC499" s="109" t="s">
        <v>1309</v>
      </c>
      <c r="AD499" s="152" t="s">
        <v>1440</v>
      </c>
      <c r="AE499" s="152" t="s">
        <v>1309</v>
      </c>
      <c r="AF499" s="153">
        <f t="shared" si="29"/>
        <v>-17</v>
      </c>
      <c r="AG499" s="154">
        <f t="shared" si="30"/>
        <v>18.66</v>
      </c>
      <c r="AH499" s="155">
        <f t="shared" si="31"/>
        <v>-317.22</v>
      </c>
      <c r="AI499" s="156"/>
    </row>
    <row r="500" spans="1:35" ht="48">
      <c r="A500" s="108">
        <v>2019</v>
      </c>
      <c r="B500" s="108">
        <v>452</v>
      </c>
      <c r="C500" s="109" t="s">
        <v>1436</v>
      </c>
      <c r="D500" s="150" t="s">
        <v>1466</v>
      </c>
      <c r="E500" s="109" t="s">
        <v>1291</v>
      </c>
      <c r="F500" s="157" t="s">
        <v>1438</v>
      </c>
      <c r="G500" s="112">
        <v>23.79</v>
      </c>
      <c r="H500" s="112">
        <v>4.29</v>
      </c>
      <c r="I500" s="143" t="s">
        <v>125</v>
      </c>
      <c r="J500" s="112">
        <f t="shared" si="28"/>
        <v>19.5</v>
      </c>
      <c r="K500" s="151" t="s">
        <v>490</v>
      </c>
      <c r="L500" s="108">
        <v>2019</v>
      </c>
      <c r="M500" s="108">
        <v>2919</v>
      </c>
      <c r="N500" s="109" t="s">
        <v>1439</v>
      </c>
      <c r="O500" s="111" t="s">
        <v>156</v>
      </c>
      <c r="P500" s="109" t="s">
        <v>157</v>
      </c>
      <c r="Q500" s="109" t="s">
        <v>157</v>
      </c>
      <c r="R500" s="108">
        <v>8</v>
      </c>
      <c r="S500" s="111" t="s">
        <v>146</v>
      </c>
      <c r="T500" s="108">
        <v>1080203</v>
      </c>
      <c r="U500" s="108">
        <v>2890</v>
      </c>
      <c r="V500" s="108">
        <v>1937</v>
      </c>
      <c r="W500" s="108">
        <v>99</v>
      </c>
      <c r="X500" s="113">
        <v>2018</v>
      </c>
      <c r="Y500" s="113">
        <v>170</v>
      </c>
      <c r="Z500" s="113">
        <v>0</v>
      </c>
      <c r="AA500" s="114" t="s">
        <v>1309</v>
      </c>
      <c r="AB500" s="108">
        <v>833</v>
      </c>
      <c r="AC500" s="109" t="s">
        <v>1309</v>
      </c>
      <c r="AD500" s="152" t="s">
        <v>1440</v>
      </c>
      <c r="AE500" s="152" t="s">
        <v>1309</v>
      </c>
      <c r="AF500" s="153">
        <f t="shared" si="29"/>
        <v>-17</v>
      </c>
      <c r="AG500" s="154">
        <f t="shared" si="30"/>
        <v>19.5</v>
      </c>
      <c r="AH500" s="155">
        <f t="shared" si="31"/>
        <v>-331.5</v>
      </c>
      <c r="AI500" s="156"/>
    </row>
    <row r="501" spans="1:35" ht="48">
      <c r="A501" s="108">
        <v>2019</v>
      </c>
      <c r="B501" s="108">
        <v>453</v>
      </c>
      <c r="C501" s="109" t="s">
        <v>1436</v>
      </c>
      <c r="D501" s="150" t="s">
        <v>1467</v>
      </c>
      <c r="E501" s="109" t="s">
        <v>1291</v>
      </c>
      <c r="F501" s="157" t="s">
        <v>1438</v>
      </c>
      <c r="G501" s="112">
        <v>17.01</v>
      </c>
      <c r="H501" s="112">
        <v>3.07</v>
      </c>
      <c r="I501" s="143" t="s">
        <v>125</v>
      </c>
      <c r="J501" s="112">
        <f t="shared" si="28"/>
        <v>13.940000000000001</v>
      </c>
      <c r="K501" s="151" t="s">
        <v>490</v>
      </c>
      <c r="L501" s="108">
        <v>2019</v>
      </c>
      <c r="M501" s="108">
        <v>2920</v>
      </c>
      <c r="N501" s="109" t="s">
        <v>1439</v>
      </c>
      <c r="O501" s="111" t="s">
        <v>156</v>
      </c>
      <c r="P501" s="109" t="s">
        <v>157</v>
      </c>
      <c r="Q501" s="109" t="s">
        <v>157</v>
      </c>
      <c r="R501" s="108">
        <v>8</v>
      </c>
      <c r="S501" s="111" t="s">
        <v>146</v>
      </c>
      <c r="T501" s="108">
        <v>1080203</v>
      </c>
      <c r="U501" s="108">
        <v>2890</v>
      </c>
      <c r="V501" s="108">
        <v>1937</v>
      </c>
      <c r="W501" s="108">
        <v>99</v>
      </c>
      <c r="X501" s="113">
        <v>2018</v>
      </c>
      <c r="Y501" s="113">
        <v>170</v>
      </c>
      <c r="Z501" s="113">
        <v>0</v>
      </c>
      <c r="AA501" s="114" t="s">
        <v>1309</v>
      </c>
      <c r="AB501" s="108">
        <v>833</v>
      </c>
      <c r="AC501" s="109" t="s">
        <v>1309</v>
      </c>
      <c r="AD501" s="152" t="s">
        <v>1440</v>
      </c>
      <c r="AE501" s="152" t="s">
        <v>1309</v>
      </c>
      <c r="AF501" s="153">
        <f t="shared" si="29"/>
        <v>-17</v>
      </c>
      <c r="AG501" s="154">
        <f t="shared" si="30"/>
        <v>13.940000000000001</v>
      </c>
      <c r="AH501" s="155">
        <f t="shared" si="31"/>
        <v>-236.98000000000002</v>
      </c>
      <c r="AI501" s="156"/>
    </row>
    <row r="502" spans="1:35" ht="48">
      <c r="A502" s="108">
        <v>2019</v>
      </c>
      <c r="B502" s="108">
        <v>454</v>
      </c>
      <c r="C502" s="109" t="s">
        <v>1312</v>
      </c>
      <c r="D502" s="150" t="s">
        <v>1468</v>
      </c>
      <c r="E502" s="109" t="s">
        <v>1185</v>
      </c>
      <c r="F502" s="157" t="s">
        <v>1469</v>
      </c>
      <c r="G502" s="112">
        <v>1967</v>
      </c>
      <c r="H502" s="112">
        <v>75.65</v>
      </c>
      <c r="I502" s="143" t="s">
        <v>125</v>
      </c>
      <c r="J502" s="112">
        <f t="shared" si="28"/>
        <v>1891.35</v>
      </c>
      <c r="K502" s="151" t="s">
        <v>264</v>
      </c>
      <c r="L502" s="108">
        <v>2019</v>
      </c>
      <c r="M502" s="108">
        <v>2937</v>
      </c>
      <c r="N502" s="109" t="s">
        <v>1436</v>
      </c>
      <c r="O502" s="111" t="s">
        <v>266</v>
      </c>
      <c r="P502" s="109" t="s">
        <v>267</v>
      </c>
      <c r="Q502" s="109" t="s">
        <v>267</v>
      </c>
      <c r="R502" s="108">
        <v>5</v>
      </c>
      <c r="S502" s="111" t="s">
        <v>167</v>
      </c>
      <c r="T502" s="108">
        <v>1040503</v>
      </c>
      <c r="U502" s="108">
        <v>1900</v>
      </c>
      <c r="V502" s="108">
        <v>1421</v>
      </c>
      <c r="W502" s="108">
        <v>99</v>
      </c>
      <c r="X502" s="113">
        <v>2019</v>
      </c>
      <c r="Y502" s="113">
        <v>290</v>
      </c>
      <c r="Z502" s="113">
        <v>0</v>
      </c>
      <c r="AA502" s="114" t="s">
        <v>1309</v>
      </c>
      <c r="AB502" s="108">
        <v>819</v>
      </c>
      <c r="AC502" s="109" t="s">
        <v>1309</v>
      </c>
      <c r="AD502" s="152" t="s">
        <v>1470</v>
      </c>
      <c r="AE502" s="152" t="s">
        <v>1309</v>
      </c>
      <c r="AF502" s="153">
        <f t="shared" si="29"/>
        <v>-18</v>
      </c>
      <c r="AG502" s="154">
        <f t="shared" si="30"/>
        <v>1891.35</v>
      </c>
      <c r="AH502" s="155">
        <f t="shared" si="31"/>
        <v>-34044.299999999996</v>
      </c>
      <c r="AI502" s="156"/>
    </row>
    <row r="503" spans="1:35" ht="48">
      <c r="A503" s="108">
        <v>2019</v>
      </c>
      <c r="B503" s="108">
        <v>455</v>
      </c>
      <c r="C503" s="109" t="s">
        <v>1384</v>
      </c>
      <c r="D503" s="150" t="s">
        <v>1471</v>
      </c>
      <c r="E503" s="109" t="s">
        <v>1436</v>
      </c>
      <c r="F503" s="157" t="s">
        <v>1472</v>
      </c>
      <c r="G503" s="112">
        <v>9760</v>
      </c>
      <c r="H503" s="112">
        <v>1760</v>
      </c>
      <c r="I503" s="143" t="s">
        <v>125</v>
      </c>
      <c r="J503" s="112">
        <f t="shared" si="28"/>
        <v>8000</v>
      </c>
      <c r="K503" s="151" t="s">
        <v>1473</v>
      </c>
      <c r="L503" s="108">
        <v>2019</v>
      </c>
      <c r="M503" s="108">
        <v>2940</v>
      </c>
      <c r="N503" s="109" t="s">
        <v>1436</v>
      </c>
      <c r="O503" s="111" t="s">
        <v>2</v>
      </c>
      <c r="P503" s="109" t="s">
        <v>1474</v>
      </c>
      <c r="Q503" s="109" t="s">
        <v>1475</v>
      </c>
      <c r="R503" s="108">
        <v>8</v>
      </c>
      <c r="S503" s="111" t="s">
        <v>146</v>
      </c>
      <c r="T503" s="108">
        <v>2010801</v>
      </c>
      <c r="U503" s="108">
        <v>6430</v>
      </c>
      <c r="V503" s="108">
        <v>3001</v>
      </c>
      <c r="W503" s="108">
        <v>99</v>
      </c>
      <c r="X503" s="113">
        <v>2019</v>
      </c>
      <c r="Y503" s="113">
        <v>322</v>
      </c>
      <c r="Z503" s="113">
        <v>0</v>
      </c>
      <c r="AA503" s="114" t="s">
        <v>126</v>
      </c>
      <c r="AB503" s="108">
        <v>848</v>
      </c>
      <c r="AC503" s="109" t="s">
        <v>1309</v>
      </c>
      <c r="AD503" s="152" t="s">
        <v>1470</v>
      </c>
      <c r="AE503" s="152" t="s">
        <v>1309</v>
      </c>
      <c r="AF503" s="153">
        <f t="shared" si="29"/>
        <v>-18</v>
      </c>
      <c r="AG503" s="154">
        <f t="shared" si="30"/>
        <v>8000</v>
      </c>
      <c r="AH503" s="155">
        <f t="shared" si="31"/>
        <v>-144000</v>
      </c>
      <c r="AI503" s="156"/>
    </row>
    <row r="504" spans="1:35" ht="36">
      <c r="A504" s="108">
        <v>2019</v>
      </c>
      <c r="B504" s="108">
        <v>456</v>
      </c>
      <c r="C504" s="109" t="s">
        <v>1476</v>
      </c>
      <c r="D504" s="150" t="s">
        <v>1477</v>
      </c>
      <c r="E504" s="109" t="s">
        <v>1384</v>
      </c>
      <c r="F504" s="157" t="s">
        <v>1478</v>
      </c>
      <c r="G504" s="112">
        <v>118.05</v>
      </c>
      <c r="H504" s="112">
        <v>21.29</v>
      </c>
      <c r="I504" s="143" t="s">
        <v>125</v>
      </c>
      <c r="J504" s="112">
        <f t="shared" si="28"/>
        <v>96.75999999999999</v>
      </c>
      <c r="K504" s="151" t="s">
        <v>635</v>
      </c>
      <c r="L504" s="108">
        <v>2019</v>
      </c>
      <c r="M504" s="108">
        <v>2954</v>
      </c>
      <c r="N504" s="109" t="s">
        <v>1384</v>
      </c>
      <c r="O504" s="111" t="s">
        <v>636</v>
      </c>
      <c r="P504" s="109" t="s">
        <v>637</v>
      </c>
      <c r="Q504" s="109" t="s">
        <v>637</v>
      </c>
      <c r="R504" s="108">
        <v>2</v>
      </c>
      <c r="S504" s="111" t="s">
        <v>129</v>
      </c>
      <c r="T504" s="108">
        <v>1040203</v>
      </c>
      <c r="U504" s="108">
        <v>1570</v>
      </c>
      <c r="V504" s="108">
        <v>1366</v>
      </c>
      <c r="W504" s="108">
        <v>2</v>
      </c>
      <c r="X504" s="113">
        <v>2019</v>
      </c>
      <c r="Y504" s="113">
        <v>139</v>
      </c>
      <c r="Z504" s="113">
        <v>0</v>
      </c>
      <c r="AA504" s="114" t="s">
        <v>1309</v>
      </c>
      <c r="AB504" s="108">
        <v>903</v>
      </c>
      <c r="AC504" s="109" t="s">
        <v>1298</v>
      </c>
      <c r="AD504" s="152" t="s">
        <v>1479</v>
      </c>
      <c r="AE504" s="152" t="s">
        <v>1298</v>
      </c>
      <c r="AF504" s="153">
        <f t="shared" si="29"/>
        <v>-4</v>
      </c>
      <c r="AG504" s="154">
        <f t="shared" si="30"/>
        <v>96.75999999999999</v>
      </c>
      <c r="AH504" s="155">
        <f t="shared" si="31"/>
        <v>-387.03999999999996</v>
      </c>
      <c r="AI504" s="156"/>
    </row>
    <row r="505" spans="1:35" ht="36">
      <c r="A505" s="108">
        <v>2019</v>
      </c>
      <c r="B505" s="108">
        <v>456</v>
      </c>
      <c r="C505" s="109" t="s">
        <v>1476</v>
      </c>
      <c r="D505" s="150" t="s">
        <v>1477</v>
      </c>
      <c r="E505" s="109" t="s">
        <v>1384</v>
      </c>
      <c r="F505" s="157" t="s">
        <v>1478</v>
      </c>
      <c r="G505" s="112">
        <v>79.53</v>
      </c>
      <c r="H505" s="112">
        <v>14.34</v>
      </c>
      <c r="I505" s="143" t="s">
        <v>125</v>
      </c>
      <c r="J505" s="112">
        <f t="shared" si="28"/>
        <v>65.19</v>
      </c>
      <c r="K505" s="151" t="s">
        <v>635</v>
      </c>
      <c r="L505" s="108">
        <v>2019</v>
      </c>
      <c r="M505" s="108">
        <v>2954</v>
      </c>
      <c r="N505" s="109" t="s">
        <v>1384</v>
      </c>
      <c r="O505" s="111" t="s">
        <v>636</v>
      </c>
      <c r="P505" s="109" t="s">
        <v>637</v>
      </c>
      <c r="Q505" s="109" t="s">
        <v>637</v>
      </c>
      <c r="R505" s="108">
        <v>2</v>
      </c>
      <c r="S505" s="111" t="s">
        <v>129</v>
      </c>
      <c r="T505" s="108">
        <v>1040103</v>
      </c>
      <c r="U505" s="108">
        <v>1460</v>
      </c>
      <c r="V505" s="108">
        <v>1346</v>
      </c>
      <c r="W505" s="108">
        <v>2</v>
      </c>
      <c r="X505" s="113">
        <v>2019</v>
      </c>
      <c r="Y505" s="113">
        <v>138</v>
      </c>
      <c r="Z505" s="113">
        <v>0</v>
      </c>
      <c r="AA505" s="114" t="s">
        <v>1309</v>
      </c>
      <c r="AB505" s="108">
        <v>902</v>
      </c>
      <c r="AC505" s="109" t="s">
        <v>1298</v>
      </c>
      <c r="AD505" s="152" t="s">
        <v>1479</v>
      </c>
      <c r="AE505" s="152" t="s">
        <v>1298</v>
      </c>
      <c r="AF505" s="153">
        <f t="shared" si="29"/>
        <v>-4</v>
      </c>
      <c r="AG505" s="154">
        <f t="shared" si="30"/>
        <v>65.19</v>
      </c>
      <c r="AH505" s="155">
        <f t="shared" si="31"/>
        <v>-260.76</v>
      </c>
      <c r="AI505" s="156"/>
    </row>
    <row r="506" spans="1:35" ht="36">
      <c r="A506" s="108">
        <v>2019</v>
      </c>
      <c r="B506" s="108">
        <v>456</v>
      </c>
      <c r="C506" s="109" t="s">
        <v>1476</v>
      </c>
      <c r="D506" s="150" t="s">
        <v>1477</v>
      </c>
      <c r="E506" s="109" t="s">
        <v>1384</v>
      </c>
      <c r="F506" s="157" t="s">
        <v>1478</v>
      </c>
      <c r="G506" s="112">
        <v>176.78</v>
      </c>
      <c r="H506" s="112">
        <v>31.88</v>
      </c>
      <c r="I506" s="143" t="s">
        <v>125</v>
      </c>
      <c r="J506" s="112">
        <f t="shared" si="28"/>
        <v>144.9</v>
      </c>
      <c r="K506" s="151" t="s">
        <v>635</v>
      </c>
      <c r="L506" s="108">
        <v>2019</v>
      </c>
      <c r="M506" s="108">
        <v>2954</v>
      </c>
      <c r="N506" s="109" t="s">
        <v>1384</v>
      </c>
      <c r="O506" s="111" t="s">
        <v>636</v>
      </c>
      <c r="P506" s="109" t="s">
        <v>637</v>
      </c>
      <c r="Q506" s="109" t="s">
        <v>637</v>
      </c>
      <c r="R506" s="108">
        <v>2</v>
      </c>
      <c r="S506" s="111" t="s">
        <v>129</v>
      </c>
      <c r="T506" s="108">
        <v>1010803</v>
      </c>
      <c r="U506" s="108">
        <v>800</v>
      </c>
      <c r="V506" s="108">
        <v>1043</v>
      </c>
      <c r="W506" s="108">
        <v>1</v>
      </c>
      <c r="X506" s="113">
        <v>2019</v>
      </c>
      <c r="Y506" s="113">
        <v>137</v>
      </c>
      <c r="Z506" s="113">
        <v>0</v>
      </c>
      <c r="AA506" s="114" t="s">
        <v>1309</v>
      </c>
      <c r="AB506" s="108">
        <v>901</v>
      </c>
      <c r="AC506" s="109" t="s">
        <v>1298</v>
      </c>
      <c r="AD506" s="152" t="s">
        <v>1479</v>
      </c>
      <c r="AE506" s="152" t="s">
        <v>1298</v>
      </c>
      <c r="AF506" s="153">
        <f t="shared" si="29"/>
        <v>-4</v>
      </c>
      <c r="AG506" s="154">
        <f t="shared" si="30"/>
        <v>144.9</v>
      </c>
      <c r="AH506" s="155">
        <f t="shared" si="31"/>
        <v>-579.6</v>
      </c>
      <c r="AI506" s="156"/>
    </row>
    <row r="507" spans="1:35" ht="144">
      <c r="A507" s="108">
        <v>2019</v>
      </c>
      <c r="B507" s="108">
        <v>457</v>
      </c>
      <c r="C507" s="109" t="s">
        <v>1476</v>
      </c>
      <c r="D507" s="150" t="s">
        <v>1480</v>
      </c>
      <c r="E507" s="109" t="s">
        <v>1428</v>
      </c>
      <c r="F507" s="157" t="s">
        <v>1481</v>
      </c>
      <c r="G507" s="112">
        <v>100.65</v>
      </c>
      <c r="H507" s="112">
        <v>18.15</v>
      </c>
      <c r="I507" s="143" t="s">
        <v>125</v>
      </c>
      <c r="J507" s="112">
        <f t="shared" si="28"/>
        <v>82.5</v>
      </c>
      <c r="K507" s="151" t="s">
        <v>1041</v>
      </c>
      <c r="L507" s="108">
        <v>2019</v>
      </c>
      <c r="M507" s="108">
        <v>2953</v>
      </c>
      <c r="N507" s="109" t="s">
        <v>1384</v>
      </c>
      <c r="O507" s="111" t="s">
        <v>1042</v>
      </c>
      <c r="P507" s="109" t="s">
        <v>310</v>
      </c>
      <c r="Q507" s="109" t="s">
        <v>126</v>
      </c>
      <c r="R507" s="108">
        <v>2</v>
      </c>
      <c r="S507" s="111" t="s">
        <v>129</v>
      </c>
      <c r="T507" s="108">
        <v>1010803</v>
      </c>
      <c r="U507" s="108">
        <v>800</v>
      </c>
      <c r="V507" s="108">
        <v>1043</v>
      </c>
      <c r="W507" s="108">
        <v>1</v>
      </c>
      <c r="X507" s="113">
        <v>2019</v>
      </c>
      <c r="Y507" s="113">
        <v>9</v>
      </c>
      <c r="Z507" s="113">
        <v>0</v>
      </c>
      <c r="AA507" s="114" t="s">
        <v>1309</v>
      </c>
      <c r="AB507" s="108">
        <v>824</v>
      </c>
      <c r="AC507" s="109" t="s">
        <v>1309</v>
      </c>
      <c r="AD507" s="152" t="s">
        <v>1479</v>
      </c>
      <c r="AE507" s="152" t="s">
        <v>1309</v>
      </c>
      <c r="AF507" s="153">
        <f t="shared" si="29"/>
        <v>-20</v>
      </c>
      <c r="AG507" s="154">
        <f t="shared" si="30"/>
        <v>82.5</v>
      </c>
      <c r="AH507" s="155">
        <f t="shared" si="31"/>
        <v>-1650</v>
      </c>
      <c r="AI507" s="156"/>
    </row>
    <row r="508" spans="1:35" ht="84">
      <c r="A508" s="108">
        <v>2019</v>
      </c>
      <c r="B508" s="108">
        <v>458</v>
      </c>
      <c r="C508" s="109" t="s">
        <v>1482</v>
      </c>
      <c r="D508" s="150" t="s">
        <v>1483</v>
      </c>
      <c r="E508" s="109" t="s">
        <v>1476</v>
      </c>
      <c r="F508" s="157" t="s">
        <v>1484</v>
      </c>
      <c r="G508" s="112">
        <v>5887.5</v>
      </c>
      <c r="H508" s="112">
        <v>535.23</v>
      </c>
      <c r="I508" s="143" t="s">
        <v>125</v>
      </c>
      <c r="J508" s="112">
        <f t="shared" si="28"/>
        <v>5352.27</v>
      </c>
      <c r="K508" s="151" t="s">
        <v>126</v>
      </c>
      <c r="L508" s="108">
        <v>2019</v>
      </c>
      <c r="M508" s="108">
        <v>2968</v>
      </c>
      <c r="N508" s="109" t="s">
        <v>1476</v>
      </c>
      <c r="O508" s="111" t="s">
        <v>215</v>
      </c>
      <c r="P508" s="109" t="s">
        <v>216</v>
      </c>
      <c r="Q508" s="109" t="s">
        <v>216</v>
      </c>
      <c r="R508" s="108">
        <v>8</v>
      </c>
      <c r="S508" s="111" t="s">
        <v>146</v>
      </c>
      <c r="T508" s="108">
        <v>1090503</v>
      </c>
      <c r="U508" s="108">
        <v>3550</v>
      </c>
      <c r="V508" s="108">
        <v>1738</v>
      </c>
      <c r="W508" s="108">
        <v>99</v>
      </c>
      <c r="X508" s="113">
        <v>2019</v>
      </c>
      <c r="Y508" s="113">
        <v>125</v>
      </c>
      <c r="Z508" s="113">
        <v>0</v>
      </c>
      <c r="AA508" s="114" t="s">
        <v>1309</v>
      </c>
      <c r="AB508" s="108">
        <v>820</v>
      </c>
      <c r="AC508" s="109" t="s">
        <v>1309</v>
      </c>
      <c r="AD508" s="152" t="s">
        <v>1485</v>
      </c>
      <c r="AE508" s="152" t="s">
        <v>1309</v>
      </c>
      <c r="AF508" s="153">
        <f t="shared" si="29"/>
        <v>-23</v>
      </c>
      <c r="AG508" s="154">
        <f t="shared" si="30"/>
        <v>5352.27</v>
      </c>
      <c r="AH508" s="155">
        <f t="shared" si="31"/>
        <v>-123102.21</v>
      </c>
      <c r="AI508" s="156"/>
    </row>
    <row r="509" spans="1:35" ht="48">
      <c r="A509" s="108">
        <v>2019</v>
      </c>
      <c r="B509" s="108">
        <v>459</v>
      </c>
      <c r="C509" s="109" t="s">
        <v>1352</v>
      </c>
      <c r="D509" s="150" t="s">
        <v>1486</v>
      </c>
      <c r="E509" s="109" t="s">
        <v>1319</v>
      </c>
      <c r="F509" s="157" t="s">
        <v>1487</v>
      </c>
      <c r="G509" s="112">
        <v>134.19</v>
      </c>
      <c r="H509" s="112">
        <v>24.2</v>
      </c>
      <c r="I509" s="143" t="s">
        <v>125</v>
      </c>
      <c r="J509" s="112">
        <f t="shared" si="28"/>
        <v>109.99</v>
      </c>
      <c r="K509" s="151" t="s">
        <v>380</v>
      </c>
      <c r="L509" s="108">
        <v>2019</v>
      </c>
      <c r="M509" s="108">
        <v>2974</v>
      </c>
      <c r="N509" s="109" t="s">
        <v>1482</v>
      </c>
      <c r="O509" s="111" t="s">
        <v>233</v>
      </c>
      <c r="P509" s="109" t="s">
        <v>234</v>
      </c>
      <c r="Q509" s="109" t="s">
        <v>235</v>
      </c>
      <c r="R509" s="108">
        <v>1</v>
      </c>
      <c r="S509" s="111" t="s">
        <v>139</v>
      </c>
      <c r="T509" s="108">
        <v>1010802</v>
      </c>
      <c r="U509" s="108">
        <v>790</v>
      </c>
      <c r="V509" s="108">
        <v>1056</v>
      </c>
      <c r="W509" s="108">
        <v>99</v>
      </c>
      <c r="X509" s="113">
        <v>2019</v>
      </c>
      <c r="Y509" s="113">
        <v>12</v>
      </c>
      <c r="Z509" s="113">
        <v>0</v>
      </c>
      <c r="AA509" s="114" t="s">
        <v>1309</v>
      </c>
      <c r="AB509" s="108">
        <v>826</v>
      </c>
      <c r="AC509" s="109" t="s">
        <v>1309</v>
      </c>
      <c r="AD509" s="152" t="s">
        <v>1488</v>
      </c>
      <c r="AE509" s="152" t="s">
        <v>1309</v>
      </c>
      <c r="AF509" s="153">
        <f t="shared" si="29"/>
        <v>-24</v>
      </c>
      <c r="AG509" s="154">
        <f t="shared" si="30"/>
        <v>109.99</v>
      </c>
      <c r="AH509" s="155">
        <f t="shared" si="31"/>
        <v>-2639.7599999999998</v>
      </c>
      <c r="AI509" s="156"/>
    </row>
    <row r="510" spans="1:35" ht="84">
      <c r="A510" s="108">
        <v>2019</v>
      </c>
      <c r="B510" s="108">
        <v>460</v>
      </c>
      <c r="C510" s="109" t="s">
        <v>1352</v>
      </c>
      <c r="D510" s="150" t="s">
        <v>1489</v>
      </c>
      <c r="E510" s="109" t="s">
        <v>1319</v>
      </c>
      <c r="F510" s="157" t="s">
        <v>1490</v>
      </c>
      <c r="G510" s="112">
        <v>500</v>
      </c>
      <c r="H510" s="112">
        <v>90.16</v>
      </c>
      <c r="I510" s="143" t="s">
        <v>125</v>
      </c>
      <c r="J510" s="112">
        <f t="shared" si="28"/>
        <v>409.84000000000003</v>
      </c>
      <c r="K510" s="151" t="s">
        <v>1491</v>
      </c>
      <c r="L510" s="108">
        <v>2019</v>
      </c>
      <c r="M510" s="108">
        <v>2973</v>
      </c>
      <c r="N510" s="109" t="s">
        <v>1482</v>
      </c>
      <c r="O510" s="111" t="s">
        <v>194</v>
      </c>
      <c r="P510" s="109" t="s">
        <v>195</v>
      </c>
      <c r="Q510" s="109" t="s">
        <v>126</v>
      </c>
      <c r="R510" s="108">
        <v>8</v>
      </c>
      <c r="S510" s="111" t="s">
        <v>146</v>
      </c>
      <c r="T510" s="108">
        <v>1080102</v>
      </c>
      <c r="U510" s="108">
        <v>2770</v>
      </c>
      <c r="V510" s="108">
        <v>1936</v>
      </c>
      <c r="W510" s="108">
        <v>99</v>
      </c>
      <c r="X510" s="113">
        <v>2019</v>
      </c>
      <c r="Y510" s="113">
        <v>310</v>
      </c>
      <c r="Z510" s="113">
        <v>0</v>
      </c>
      <c r="AA510" s="114" t="s">
        <v>1309</v>
      </c>
      <c r="AB510" s="108">
        <v>823</v>
      </c>
      <c r="AC510" s="109" t="s">
        <v>1309</v>
      </c>
      <c r="AD510" s="152" t="s">
        <v>1488</v>
      </c>
      <c r="AE510" s="152" t="s">
        <v>1309</v>
      </c>
      <c r="AF510" s="153">
        <f t="shared" si="29"/>
        <v>-24</v>
      </c>
      <c r="AG510" s="154">
        <f t="shared" si="30"/>
        <v>409.84000000000003</v>
      </c>
      <c r="AH510" s="155">
        <f t="shared" si="31"/>
        <v>-9836.16</v>
      </c>
      <c r="AI510" s="156"/>
    </row>
    <row r="511" spans="1:35" ht="84">
      <c r="A511" s="108">
        <v>2019</v>
      </c>
      <c r="B511" s="108">
        <v>460</v>
      </c>
      <c r="C511" s="109" t="s">
        <v>1352</v>
      </c>
      <c r="D511" s="150" t="s">
        <v>1489</v>
      </c>
      <c r="E511" s="109" t="s">
        <v>1319</v>
      </c>
      <c r="F511" s="157" t="s">
        <v>1490</v>
      </c>
      <c r="G511" s="112">
        <v>70.81</v>
      </c>
      <c r="H511" s="112">
        <v>12.77</v>
      </c>
      <c r="I511" s="143" t="s">
        <v>125</v>
      </c>
      <c r="J511" s="112">
        <f t="shared" si="28"/>
        <v>58.040000000000006</v>
      </c>
      <c r="K511" s="151" t="s">
        <v>1491</v>
      </c>
      <c r="L511" s="108">
        <v>2019</v>
      </c>
      <c r="M511" s="108">
        <v>2973</v>
      </c>
      <c r="N511" s="109" t="s">
        <v>1482</v>
      </c>
      <c r="O511" s="111" t="s">
        <v>194</v>
      </c>
      <c r="P511" s="109" t="s">
        <v>195</v>
      </c>
      <c r="Q511" s="109" t="s">
        <v>126</v>
      </c>
      <c r="R511" s="108">
        <v>8</v>
      </c>
      <c r="S511" s="111" t="s">
        <v>146</v>
      </c>
      <c r="T511" s="108">
        <v>1080102</v>
      </c>
      <c r="U511" s="108">
        <v>2770</v>
      </c>
      <c r="V511" s="108">
        <v>1926</v>
      </c>
      <c r="W511" s="108">
        <v>99</v>
      </c>
      <c r="X511" s="113">
        <v>2019</v>
      </c>
      <c r="Y511" s="113">
        <v>311</v>
      </c>
      <c r="Z511" s="113">
        <v>0</v>
      </c>
      <c r="AA511" s="114" t="s">
        <v>1309</v>
      </c>
      <c r="AB511" s="108">
        <v>822</v>
      </c>
      <c r="AC511" s="109" t="s">
        <v>1309</v>
      </c>
      <c r="AD511" s="152" t="s">
        <v>1488</v>
      </c>
      <c r="AE511" s="152" t="s">
        <v>1309</v>
      </c>
      <c r="AF511" s="153">
        <f t="shared" si="29"/>
        <v>-24</v>
      </c>
      <c r="AG511" s="154">
        <f t="shared" si="30"/>
        <v>58.040000000000006</v>
      </c>
      <c r="AH511" s="155">
        <f t="shared" si="31"/>
        <v>-1392.96</v>
      </c>
      <c r="AI511" s="156"/>
    </row>
    <row r="512" spans="1:35" ht="120">
      <c r="A512" s="108">
        <v>2019</v>
      </c>
      <c r="B512" s="108">
        <v>461</v>
      </c>
      <c r="C512" s="109" t="s">
        <v>1309</v>
      </c>
      <c r="D512" s="150" t="s">
        <v>1492</v>
      </c>
      <c r="E512" s="109" t="s">
        <v>1493</v>
      </c>
      <c r="F512" s="157" t="s">
        <v>1494</v>
      </c>
      <c r="G512" s="112">
        <v>2449.06</v>
      </c>
      <c r="H512" s="112">
        <v>222.64</v>
      </c>
      <c r="I512" s="143" t="s">
        <v>125</v>
      </c>
      <c r="J512" s="112">
        <f t="shared" si="28"/>
        <v>2226.42</v>
      </c>
      <c r="K512" s="151" t="s">
        <v>126</v>
      </c>
      <c r="L512" s="108">
        <v>2019</v>
      </c>
      <c r="M512" s="108">
        <v>3007</v>
      </c>
      <c r="N512" s="109" t="s">
        <v>1327</v>
      </c>
      <c r="O512" s="111" t="s">
        <v>215</v>
      </c>
      <c r="P512" s="109" t="s">
        <v>216</v>
      </c>
      <c r="Q512" s="109" t="s">
        <v>216</v>
      </c>
      <c r="R512" s="108">
        <v>8</v>
      </c>
      <c r="S512" s="111" t="s">
        <v>146</v>
      </c>
      <c r="T512" s="108">
        <v>1090503</v>
      </c>
      <c r="U512" s="108">
        <v>3550</v>
      </c>
      <c r="V512" s="108">
        <v>1738</v>
      </c>
      <c r="W512" s="108">
        <v>99</v>
      </c>
      <c r="X512" s="113">
        <v>2019</v>
      </c>
      <c r="Y512" s="113">
        <v>125</v>
      </c>
      <c r="Z512" s="113">
        <v>0</v>
      </c>
      <c r="AA512" s="114" t="s">
        <v>1309</v>
      </c>
      <c r="AB512" s="108">
        <v>820</v>
      </c>
      <c r="AC512" s="109" t="s">
        <v>1309</v>
      </c>
      <c r="AD512" s="152" t="s">
        <v>1495</v>
      </c>
      <c r="AE512" s="152" t="s">
        <v>1309</v>
      </c>
      <c r="AF512" s="153">
        <f t="shared" si="29"/>
        <v>-27</v>
      </c>
      <c r="AG512" s="154">
        <f t="shared" si="30"/>
        <v>2226.42</v>
      </c>
      <c r="AH512" s="155">
        <f t="shared" si="31"/>
        <v>-60113.340000000004</v>
      </c>
      <c r="AI512" s="156"/>
    </row>
    <row r="513" spans="1:35" ht="96">
      <c r="A513" s="108">
        <v>2019</v>
      </c>
      <c r="B513" s="108">
        <v>462</v>
      </c>
      <c r="C513" s="109" t="s">
        <v>1309</v>
      </c>
      <c r="D513" s="150" t="s">
        <v>1496</v>
      </c>
      <c r="E513" s="109" t="s">
        <v>1493</v>
      </c>
      <c r="F513" s="157" t="s">
        <v>1497</v>
      </c>
      <c r="G513" s="112">
        <v>165.19</v>
      </c>
      <c r="H513" s="112">
        <v>15.02</v>
      </c>
      <c r="I513" s="143" t="s">
        <v>125</v>
      </c>
      <c r="J513" s="112">
        <f t="shared" si="28"/>
        <v>150.17</v>
      </c>
      <c r="K513" s="151" t="s">
        <v>126</v>
      </c>
      <c r="L513" s="108">
        <v>2019</v>
      </c>
      <c r="M513" s="108">
        <v>3008</v>
      </c>
      <c r="N513" s="109" t="s">
        <v>1327</v>
      </c>
      <c r="O513" s="111" t="s">
        <v>215</v>
      </c>
      <c r="P513" s="109" t="s">
        <v>216</v>
      </c>
      <c r="Q513" s="109" t="s">
        <v>216</v>
      </c>
      <c r="R513" s="108">
        <v>8</v>
      </c>
      <c r="S513" s="111" t="s">
        <v>146</v>
      </c>
      <c r="T513" s="108">
        <v>1090503</v>
      </c>
      <c r="U513" s="108">
        <v>3550</v>
      </c>
      <c r="V513" s="108">
        <v>1738</v>
      </c>
      <c r="W513" s="108">
        <v>99</v>
      </c>
      <c r="X513" s="113">
        <v>2019</v>
      </c>
      <c r="Y513" s="113">
        <v>125</v>
      </c>
      <c r="Z513" s="113">
        <v>0</v>
      </c>
      <c r="AA513" s="114" t="s">
        <v>1309</v>
      </c>
      <c r="AB513" s="108">
        <v>820</v>
      </c>
      <c r="AC513" s="109" t="s">
        <v>1309</v>
      </c>
      <c r="AD513" s="152" t="s">
        <v>1495</v>
      </c>
      <c r="AE513" s="152" t="s">
        <v>1309</v>
      </c>
      <c r="AF513" s="153">
        <f t="shared" si="29"/>
        <v>-27</v>
      </c>
      <c r="AG513" s="154">
        <f t="shared" si="30"/>
        <v>150.17</v>
      </c>
      <c r="AH513" s="155">
        <f t="shared" si="31"/>
        <v>-4054.5899999999997</v>
      </c>
      <c r="AI513" s="156"/>
    </row>
    <row r="514" spans="1:35" ht="84">
      <c r="A514" s="108">
        <v>2019</v>
      </c>
      <c r="B514" s="108">
        <v>463</v>
      </c>
      <c r="C514" s="109" t="s">
        <v>1309</v>
      </c>
      <c r="D514" s="150" t="s">
        <v>1498</v>
      </c>
      <c r="E514" s="109" t="s">
        <v>1493</v>
      </c>
      <c r="F514" s="157" t="s">
        <v>1324</v>
      </c>
      <c r="G514" s="112">
        <v>536.75</v>
      </c>
      <c r="H514" s="112">
        <v>48.8</v>
      </c>
      <c r="I514" s="143" t="s">
        <v>125</v>
      </c>
      <c r="J514" s="112">
        <f t="shared" si="28"/>
        <v>487.95</v>
      </c>
      <c r="K514" s="151" t="s">
        <v>126</v>
      </c>
      <c r="L514" s="108">
        <v>2019</v>
      </c>
      <c r="M514" s="108">
        <v>3006</v>
      </c>
      <c r="N514" s="109" t="s">
        <v>1327</v>
      </c>
      <c r="O514" s="111" t="s">
        <v>215</v>
      </c>
      <c r="P514" s="109" t="s">
        <v>216</v>
      </c>
      <c r="Q514" s="109" t="s">
        <v>216</v>
      </c>
      <c r="R514" s="108">
        <v>8</v>
      </c>
      <c r="S514" s="111" t="s">
        <v>146</v>
      </c>
      <c r="T514" s="108">
        <v>1090503</v>
      </c>
      <c r="U514" s="108">
        <v>3550</v>
      </c>
      <c r="V514" s="108">
        <v>1738</v>
      </c>
      <c r="W514" s="108">
        <v>99</v>
      </c>
      <c r="X514" s="113">
        <v>2019</v>
      </c>
      <c r="Y514" s="113">
        <v>125</v>
      </c>
      <c r="Z514" s="113">
        <v>0</v>
      </c>
      <c r="AA514" s="114" t="s">
        <v>1309</v>
      </c>
      <c r="AB514" s="108">
        <v>820</v>
      </c>
      <c r="AC514" s="109" t="s">
        <v>1309</v>
      </c>
      <c r="AD514" s="152" t="s">
        <v>1495</v>
      </c>
      <c r="AE514" s="152" t="s">
        <v>1309</v>
      </c>
      <c r="AF514" s="153">
        <f t="shared" si="29"/>
        <v>-27</v>
      </c>
      <c r="AG514" s="154">
        <f t="shared" si="30"/>
        <v>487.95</v>
      </c>
      <c r="AH514" s="155">
        <f t="shared" si="31"/>
        <v>-13174.65</v>
      </c>
      <c r="AI514" s="156"/>
    </row>
    <row r="515" spans="1:35" ht="96">
      <c r="A515" s="108">
        <v>2019</v>
      </c>
      <c r="B515" s="108">
        <v>464</v>
      </c>
      <c r="C515" s="109" t="s">
        <v>1309</v>
      </c>
      <c r="D515" s="150" t="s">
        <v>1499</v>
      </c>
      <c r="E515" s="109" t="s">
        <v>1319</v>
      </c>
      <c r="F515" s="157" t="s">
        <v>1500</v>
      </c>
      <c r="G515" s="112">
        <v>881.5</v>
      </c>
      <c r="H515" s="112">
        <v>158.96</v>
      </c>
      <c r="I515" s="143" t="s">
        <v>125</v>
      </c>
      <c r="J515" s="112">
        <f t="shared" si="28"/>
        <v>722.54</v>
      </c>
      <c r="K515" s="151" t="s">
        <v>227</v>
      </c>
      <c r="L515" s="108">
        <v>2019</v>
      </c>
      <c r="M515" s="108">
        <v>2990</v>
      </c>
      <c r="N515" s="109" t="s">
        <v>1493</v>
      </c>
      <c r="O515" s="111" t="s">
        <v>228</v>
      </c>
      <c r="P515" s="109" t="s">
        <v>229</v>
      </c>
      <c r="Q515" s="109" t="s">
        <v>230</v>
      </c>
      <c r="R515" s="108">
        <v>8</v>
      </c>
      <c r="S515" s="111" t="s">
        <v>146</v>
      </c>
      <c r="T515" s="108">
        <v>1080203</v>
      </c>
      <c r="U515" s="108">
        <v>2890</v>
      </c>
      <c r="V515" s="108">
        <v>1937</v>
      </c>
      <c r="W515" s="108">
        <v>99</v>
      </c>
      <c r="X515" s="113">
        <v>2019</v>
      </c>
      <c r="Y515" s="113">
        <v>277</v>
      </c>
      <c r="Z515" s="113">
        <v>0</v>
      </c>
      <c r="AA515" s="114" t="s">
        <v>1309</v>
      </c>
      <c r="AB515" s="108">
        <v>821</v>
      </c>
      <c r="AC515" s="109" t="s">
        <v>1309</v>
      </c>
      <c r="AD515" s="152" t="s">
        <v>1501</v>
      </c>
      <c r="AE515" s="152" t="s">
        <v>1309</v>
      </c>
      <c r="AF515" s="153">
        <f t="shared" si="29"/>
        <v>-26</v>
      </c>
      <c r="AG515" s="154">
        <f t="shared" si="30"/>
        <v>722.54</v>
      </c>
      <c r="AH515" s="155">
        <f t="shared" si="31"/>
        <v>-18786.04</v>
      </c>
      <c r="AI515" s="156"/>
    </row>
    <row r="516" spans="1:35" ht="96">
      <c r="A516" s="108">
        <v>2019</v>
      </c>
      <c r="B516" s="108">
        <v>465</v>
      </c>
      <c r="C516" s="109" t="s">
        <v>1309</v>
      </c>
      <c r="D516" s="150" t="s">
        <v>1502</v>
      </c>
      <c r="E516" s="109" t="s">
        <v>1384</v>
      </c>
      <c r="F516" s="157" t="s">
        <v>1503</v>
      </c>
      <c r="G516" s="112">
        <v>491.66</v>
      </c>
      <c r="H516" s="112">
        <v>88.66</v>
      </c>
      <c r="I516" s="143" t="s">
        <v>125</v>
      </c>
      <c r="J516" s="112">
        <f t="shared" si="28"/>
        <v>403</v>
      </c>
      <c r="K516" s="151" t="s">
        <v>607</v>
      </c>
      <c r="L516" s="108">
        <v>2019</v>
      </c>
      <c r="M516" s="108">
        <v>2989</v>
      </c>
      <c r="N516" s="109" t="s">
        <v>1493</v>
      </c>
      <c r="O516" s="111" t="s">
        <v>222</v>
      </c>
      <c r="P516" s="109" t="s">
        <v>223</v>
      </c>
      <c r="Q516" s="109" t="s">
        <v>223</v>
      </c>
      <c r="R516" s="108">
        <v>8</v>
      </c>
      <c r="S516" s="111" t="s">
        <v>146</v>
      </c>
      <c r="T516" s="108">
        <v>1090503</v>
      </c>
      <c r="U516" s="108">
        <v>3550</v>
      </c>
      <c r="V516" s="108">
        <v>1738</v>
      </c>
      <c r="W516" s="108">
        <v>1</v>
      </c>
      <c r="X516" s="113">
        <v>2019</v>
      </c>
      <c r="Y516" s="113">
        <v>116</v>
      </c>
      <c r="Z516" s="113">
        <v>0</v>
      </c>
      <c r="AA516" s="114" t="s">
        <v>1309</v>
      </c>
      <c r="AB516" s="108">
        <v>818</v>
      </c>
      <c r="AC516" s="109" t="s">
        <v>1309</v>
      </c>
      <c r="AD516" s="152" t="s">
        <v>1501</v>
      </c>
      <c r="AE516" s="152" t="s">
        <v>1309</v>
      </c>
      <c r="AF516" s="153">
        <f t="shared" si="29"/>
        <v>-26</v>
      </c>
      <c r="AG516" s="154">
        <f t="shared" si="30"/>
        <v>403</v>
      </c>
      <c r="AH516" s="155">
        <f t="shared" si="31"/>
        <v>-10478</v>
      </c>
      <c r="AI516" s="156"/>
    </row>
    <row r="517" spans="1:35" ht="84">
      <c r="A517" s="108">
        <v>2019</v>
      </c>
      <c r="B517" s="108">
        <v>466</v>
      </c>
      <c r="C517" s="109" t="s">
        <v>1309</v>
      </c>
      <c r="D517" s="150" t="s">
        <v>1504</v>
      </c>
      <c r="E517" s="109" t="s">
        <v>1436</v>
      </c>
      <c r="F517" s="157" t="s">
        <v>1505</v>
      </c>
      <c r="G517" s="112">
        <v>223.35</v>
      </c>
      <c r="H517" s="112">
        <v>40.28</v>
      </c>
      <c r="I517" s="143" t="s">
        <v>125</v>
      </c>
      <c r="J517" s="112">
        <f t="shared" si="28"/>
        <v>183.07</v>
      </c>
      <c r="K517" s="151" t="s">
        <v>1506</v>
      </c>
      <c r="L517" s="108">
        <v>2019</v>
      </c>
      <c r="M517" s="108">
        <v>2941</v>
      </c>
      <c r="N517" s="109" t="s">
        <v>1436</v>
      </c>
      <c r="O517" s="111" t="s">
        <v>1507</v>
      </c>
      <c r="P517" s="109" t="s">
        <v>1508</v>
      </c>
      <c r="Q517" s="109" t="s">
        <v>1508</v>
      </c>
      <c r="R517" s="108">
        <v>5</v>
      </c>
      <c r="S517" s="111" t="s">
        <v>167</v>
      </c>
      <c r="T517" s="108">
        <v>1040103</v>
      </c>
      <c r="U517" s="108">
        <v>1460</v>
      </c>
      <c r="V517" s="108">
        <v>1346</v>
      </c>
      <c r="W517" s="108">
        <v>2</v>
      </c>
      <c r="X517" s="113">
        <v>2019</v>
      </c>
      <c r="Y517" s="113">
        <v>291</v>
      </c>
      <c r="Z517" s="113">
        <v>0</v>
      </c>
      <c r="AA517" s="114" t="s">
        <v>1309</v>
      </c>
      <c r="AB517" s="108">
        <v>825</v>
      </c>
      <c r="AC517" s="109" t="s">
        <v>1309</v>
      </c>
      <c r="AD517" s="152" t="s">
        <v>1470</v>
      </c>
      <c r="AE517" s="152" t="s">
        <v>1309</v>
      </c>
      <c r="AF517" s="153">
        <f t="shared" si="29"/>
        <v>-18</v>
      </c>
      <c r="AG517" s="154">
        <f t="shared" si="30"/>
        <v>183.07</v>
      </c>
      <c r="AH517" s="155">
        <f t="shared" si="31"/>
        <v>-3295.2599999999998</v>
      </c>
      <c r="AI517" s="156"/>
    </row>
    <row r="518" spans="1:35" ht="72">
      <c r="A518" s="108">
        <v>2019</v>
      </c>
      <c r="B518" s="108">
        <v>467</v>
      </c>
      <c r="C518" s="109" t="s">
        <v>1453</v>
      </c>
      <c r="D518" s="150" t="s">
        <v>1509</v>
      </c>
      <c r="E518" s="109" t="s">
        <v>1319</v>
      </c>
      <c r="F518" s="157" t="s">
        <v>1510</v>
      </c>
      <c r="G518" s="112">
        <v>611.89</v>
      </c>
      <c r="H518" s="112">
        <v>29.14</v>
      </c>
      <c r="I518" s="143" t="s">
        <v>125</v>
      </c>
      <c r="J518" s="112">
        <f t="shared" si="28"/>
        <v>582.75</v>
      </c>
      <c r="K518" s="151" t="s">
        <v>239</v>
      </c>
      <c r="L518" s="108">
        <v>2019</v>
      </c>
      <c r="M518" s="108">
        <v>3078</v>
      </c>
      <c r="N518" s="109" t="s">
        <v>1414</v>
      </c>
      <c r="O518" s="111" t="s">
        <v>241</v>
      </c>
      <c r="P518" s="109" t="s">
        <v>242</v>
      </c>
      <c r="Q518" s="109" t="s">
        <v>611</v>
      </c>
      <c r="R518" s="108">
        <v>5</v>
      </c>
      <c r="S518" s="111" t="s">
        <v>167</v>
      </c>
      <c r="T518" s="108">
        <v>1040503</v>
      </c>
      <c r="U518" s="108">
        <v>1900</v>
      </c>
      <c r="V518" s="108">
        <v>1421</v>
      </c>
      <c r="W518" s="108">
        <v>99</v>
      </c>
      <c r="X518" s="113">
        <v>2019</v>
      </c>
      <c r="Y518" s="113">
        <v>24</v>
      </c>
      <c r="Z518" s="113">
        <v>0</v>
      </c>
      <c r="AA518" s="114" t="s">
        <v>1298</v>
      </c>
      <c r="AB518" s="108">
        <v>899</v>
      </c>
      <c r="AC518" s="109" t="s">
        <v>1298</v>
      </c>
      <c r="AD518" s="152" t="s">
        <v>1511</v>
      </c>
      <c r="AE518" s="152" t="s">
        <v>1298</v>
      </c>
      <c r="AF518" s="153">
        <f t="shared" si="29"/>
        <v>-18</v>
      </c>
      <c r="AG518" s="154">
        <f t="shared" si="30"/>
        <v>582.75</v>
      </c>
      <c r="AH518" s="155">
        <f t="shared" si="31"/>
        <v>-10489.5</v>
      </c>
      <c r="AI518" s="156"/>
    </row>
    <row r="519" spans="1:35" ht="60">
      <c r="A519" s="108">
        <v>2019</v>
      </c>
      <c r="B519" s="108">
        <v>468</v>
      </c>
      <c r="C519" s="109" t="s">
        <v>1453</v>
      </c>
      <c r="D519" s="150" t="s">
        <v>1512</v>
      </c>
      <c r="E519" s="109" t="s">
        <v>1319</v>
      </c>
      <c r="F519" s="157" t="s">
        <v>1513</v>
      </c>
      <c r="G519" s="112">
        <v>1347.41</v>
      </c>
      <c r="H519" s="112">
        <v>64.16</v>
      </c>
      <c r="I519" s="143" t="s">
        <v>125</v>
      </c>
      <c r="J519" s="112">
        <f t="shared" si="28"/>
        <v>1283.25</v>
      </c>
      <c r="K519" s="151" t="s">
        <v>239</v>
      </c>
      <c r="L519" s="108">
        <v>2019</v>
      </c>
      <c r="M519" s="108">
        <v>3077</v>
      </c>
      <c r="N519" s="109" t="s">
        <v>1414</v>
      </c>
      <c r="O519" s="111" t="s">
        <v>241</v>
      </c>
      <c r="P519" s="109" t="s">
        <v>242</v>
      </c>
      <c r="Q519" s="109" t="s">
        <v>611</v>
      </c>
      <c r="R519" s="108">
        <v>5</v>
      </c>
      <c r="S519" s="111" t="s">
        <v>167</v>
      </c>
      <c r="T519" s="108">
        <v>1040203</v>
      </c>
      <c r="U519" s="108">
        <v>1570</v>
      </c>
      <c r="V519" s="108">
        <v>1420</v>
      </c>
      <c r="W519" s="108">
        <v>99</v>
      </c>
      <c r="X519" s="113">
        <v>2018</v>
      </c>
      <c r="Y519" s="113">
        <v>16</v>
      </c>
      <c r="Z519" s="113">
        <v>0</v>
      </c>
      <c r="AA519" s="114" t="s">
        <v>1298</v>
      </c>
      <c r="AB519" s="108">
        <v>896</v>
      </c>
      <c r="AC519" s="109" t="s">
        <v>1298</v>
      </c>
      <c r="AD519" s="152" t="s">
        <v>1511</v>
      </c>
      <c r="AE519" s="152" t="s">
        <v>1298</v>
      </c>
      <c r="AF519" s="153">
        <f t="shared" si="29"/>
        <v>-18</v>
      </c>
      <c r="AG519" s="154">
        <f t="shared" si="30"/>
        <v>1283.25</v>
      </c>
      <c r="AH519" s="155">
        <f t="shared" si="31"/>
        <v>-23098.5</v>
      </c>
      <c r="AI519" s="156"/>
    </row>
    <row r="520" spans="1:35" ht="36">
      <c r="A520" s="108">
        <v>2019</v>
      </c>
      <c r="B520" s="108">
        <v>469</v>
      </c>
      <c r="C520" s="109" t="s">
        <v>1453</v>
      </c>
      <c r="D520" s="150" t="s">
        <v>1514</v>
      </c>
      <c r="E520" s="109" t="s">
        <v>1319</v>
      </c>
      <c r="F520" s="157" t="s">
        <v>1515</v>
      </c>
      <c r="G520" s="112">
        <v>151.6</v>
      </c>
      <c r="H520" s="112">
        <v>0</v>
      </c>
      <c r="I520" s="143" t="s">
        <v>125</v>
      </c>
      <c r="J520" s="112">
        <f aca="true" t="shared" si="32" ref="J520:J583">IF(I520="SI",G520-H520,G520)</f>
        <v>151.6</v>
      </c>
      <c r="K520" s="151" t="s">
        <v>239</v>
      </c>
      <c r="L520" s="108">
        <v>2019</v>
      </c>
      <c r="M520" s="108">
        <v>3076</v>
      </c>
      <c r="N520" s="109" t="s">
        <v>1414</v>
      </c>
      <c r="O520" s="111" t="s">
        <v>241</v>
      </c>
      <c r="P520" s="109" t="s">
        <v>242</v>
      </c>
      <c r="Q520" s="109" t="s">
        <v>611</v>
      </c>
      <c r="R520" s="108">
        <v>5</v>
      </c>
      <c r="S520" s="111" t="s">
        <v>167</v>
      </c>
      <c r="T520" s="108">
        <v>1040203</v>
      </c>
      <c r="U520" s="108">
        <v>1570</v>
      </c>
      <c r="V520" s="108">
        <v>1420</v>
      </c>
      <c r="W520" s="108">
        <v>99</v>
      </c>
      <c r="X520" s="113">
        <v>2018</v>
      </c>
      <c r="Y520" s="113">
        <v>16</v>
      </c>
      <c r="Z520" s="113">
        <v>0</v>
      </c>
      <c r="AA520" s="114" t="s">
        <v>1298</v>
      </c>
      <c r="AB520" s="108">
        <v>895</v>
      </c>
      <c r="AC520" s="109" t="s">
        <v>1298</v>
      </c>
      <c r="AD520" s="152" t="s">
        <v>1511</v>
      </c>
      <c r="AE520" s="152" t="s">
        <v>1298</v>
      </c>
      <c r="AF520" s="153">
        <f aca="true" t="shared" si="33" ref="AF520:AF583">AE520-AD520</f>
        <v>-18</v>
      </c>
      <c r="AG520" s="154">
        <f aca="true" t="shared" si="34" ref="AG520:AG583">IF(AI520="SI",0,J520)</f>
        <v>151.6</v>
      </c>
      <c r="AH520" s="155">
        <f aca="true" t="shared" si="35" ref="AH520:AH583">AG520*AF520</f>
        <v>-2728.7999999999997</v>
      </c>
      <c r="AI520" s="156"/>
    </row>
    <row r="521" spans="1:35" ht="36">
      <c r="A521" s="108">
        <v>2019</v>
      </c>
      <c r="B521" s="108">
        <v>469</v>
      </c>
      <c r="C521" s="109" t="s">
        <v>1453</v>
      </c>
      <c r="D521" s="150" t="s">
        <v>1514</v>
      </c>
      <c r="E521" s="109" t="s">
        <v>1319</v>
      </c>
      <c r="F521" s="157" t="s">
        <v>1515</v>
      </c>
      <c r="G521" s="112">
        <v>91.11</v>
      </c>
      <c r="H521" s="112">
        <v>0</v>
      </c>
      <c r="I521" s="143" t="s">
        <v>125</v>
      </c>
      <c r="J521" s="112">
        <f t="shared" si="32"/>
        <v>91.11</v>
      </c>
      <c r="K521" s="151" t="s">
        <v>239</v>
      </c>
      <c r="L521" s="108">
        <v>2019</v>
      </c>
      <c r="M521" s="108">
        <v>3076</v>
      </c>
      <c r="N521" s="109" t="s">
        <v>1414</v>
      </c>
      <c r="O521" s="111" t="s">
        <v>241</v>
      </c>
      <c r="P521" s="109" t="s">
        <v>242</v>
      </c>
      <c r="Q521" s="109" t="s">
        <v>611</v>
      </c>
      <c r="R521" s="108">
        <v>5</v>
      </c>
      <c r="S521" s="111" t="s">
        <v>167</v>
      </c>
      <c r="T521" s="108">
        <v>1040503</v>
      </c>
      <c r="U521" s="108">
        <v>1900</v>
      </c>
      <c r="V521" s="108">
        <v>1421</v>
      </c>
      <c r="W521" s="108">
        <v>99</v>
      </c>
      <c r="X521" s="113">
        <v>2019</v>
      </c>
      <c r="Y521" s="113">
        <v>24</v>
      </c>
      <c r="Z521" s="113">
        <v>0</v>
      </c>
      <c r="AA521" s="114" t="s">
        <v>1298</v>
      </c>
      <c r="AB521" s="108">
        <v>899</v>
      </c>
      <c r="AC521" s="109" t="s">
        <v>1298</v>
      </c>
      <c r="AD521" s="152" t="s">
        <v>1511</v>
      </c>
      <c r="AE521" s="152" t="s">
        <v>1298</v>
      </c>
      <c r="AF521" s="153">
        <f t="shared" si="33"/>
        <v>-18</v>
      </c>
      <c r="AG521" s="154">
        <f t="shared" si="34"/>
        <v>91.11</v>
      </c>
      <c r="AH521" s="155">
        <f t="shared" si="35"/>
        <v>-1639.98</v>
      </c>
      <c r="AI521" s="156"/>
    </row>
    <row r="522" spans="1:35" ht="36">
      <c r="A522" s="108">
        <v>2019</v>
      </c>
      <c r="B522" s="108">
        <v>469</v>
      </c>
      <c r="C522" s="109" t="s">
        <v>1453</v>
      </c>
      <c r="D522" s="150" t="s">
        <v>1514</v>
      </c>
      <c r="E522" s="109" t="s">
        <v>1319</v>
      </c>
      <c r="F522" s="157" t="s">
        <v>1515</v>
      </c>
      <c r="G522" s="112">
        <v>271.48</v>
      </c>
      <c r="H522" s="112">
        <v>30.7</v>
      </c>
      <c r="I522" s="143" t="s">
        <v>125</v>
      </c>
      <c r="J522" s="112">
        <f t="shared" si="32"/>
        <v>240.78000000000003</v>
      </c>
      <c r="K522" s="151" t="s">
        <v>239</v>
      </c>
      <c r="L522" s="108">
        <v>2019</v>
      </c>
      <c r="M522" s="108">
        <v>3076</v>
      </c>
      <c r="N522" s="109" t="s">
        <v>1414</v>
      </c>
      <c r="O522" s="111" t="s">
        <v>241</v>
      </c>
      <c r="P522" s="109" t="s">
        <v>242</v>
      </c>
      <c r="Q522" s="109" t="s">
        <v>611</v>
      </c>
      <c r="R522" s="108">
        <v>5</v>
      </c>
      <c r="S522" s="111" t="s">
        <v>167</v>
      </c>
      <c r="T522" s="108">
        <v>1040503</v>
      </c>
      <c r="U522" s="108">
        <v>1900</v>
      </c>
      <c r="V522" s="108">
        <v>1416</v>
      </c>
      <c r="W522" s="108">
        <v>1</v>
      </c>
      <c r="X522" s="113">
        <v>2019</v>
      </c>
      <c r="Y522" s="113">
        <v>61</v>
      </c>
      <c r="Z522" s="113">
        <v>0</v>
      </c>
      <c r="AA522" s="114" t="s">
        <v>1298</v>
      </c>
      <c r="AB522" s="108">
        <v>898</v>
      </c>
      <c r="AC522" s="109" t="s">
        <v>1298</v>
      </c>
      <c r="AD522" s="152" t="s">
        <v>1511</v>
      </c>
      <c r="AE522" s="152" t="s">
        <v>1298</v>
      </c>
      <c r="AF522" s="153">
        <f t="shared" si="33"/>
        <v>-18</v>
      </c>
      <c r="AG522" s="154">
        <f t="shared" si="34"/>
        <v>240.78000000000003</v>
      </c>
      <c r="AH522" s="155">
        <f t="shared" si="35"/>
        <v>-4334.040000000001</v>
      </c>
      <c r="AI522" s="156"/>
    </row>
    <row r="523" spans="1:35" ht="36">
      <c r="A523" s="108">
        <v>2019</v>
      </c>
      <c r="B523" s="108">
        <v>469</v>
      </c>
      <c r="C523" s="109" t="s">
        <v>1453</v>
      </c>
      <c r="D523" s="150" t="s">
        <v>1514</v>
      </c>
      <c r="E523" s="109" t="s">
        <v>1319</v>
      </c>
      <c r="F523" s="157" t="s">
        <v>1515</v>
      </c>
      <c r="G523" s="112">
        <v>130.48</v>
      </c>
      <c r="H523" s="112">
        <v>0</v>
      </c>
      <c r="I523" s="143" t="s">
        <v>125</v>
      </c>
      <c r="J523" s="112">
        <f t="shared" si="32"/>
        <v>130.48</v>
      </c>
      <c r="K523" s="151" t="s">
        <v>239</v>
      </c>
      <c r="L523" s="108">
        <v>2019</v>
      </c>
      <c r="M523" s="108">
        <v>3076</v>
      </c>
      <c r="N523" s="109" t="s">
        <v>1414</v>
      </c>
      <c r="O523" s="111" t="s">
        <v>241</v>
      </c>
      <c r="P523" s="109" t="s">
        <v>242</v>
      </c>
      <c r="Q523" s="109" t="s">
        <v>611</v>
      </c>
      <c r="R523" s="108">
        <v>5</v>
      </c>
      <c r="S523" s="111" t="s">
        <v>167</v>
      </c>
      <c r="T523" s="108">
        <v>1040203</v>
      </c>
      <c r="U523" s="108">
        <v>1570</v>
      </c>
      <c r="V523" s="108">
        <v>1420</v>
      </c>
      <c r="W523" s="108">
        <v>99</v>
      </c>
      <c r="X523" s="113">
        <v>2019</v>
      </c>
      <c r="Y523" s="113">
        <v>23</v>
      </c>
      <c r="Z523" s="113">
        <v>0</v>
      </c>
      <c r="AA523" s="114" t="s">
        <v>1298</v>
      </c>
      <c r="AB523" s="108">
        <v>897</v>
      </c>
      <c r="AC523" s="109" t="s">
        <v>1298</v>
      </c>
      <c r="AD523" s="152" t="s">
        <v>1511</v>
      </c>
      <c r="AE523" s="152" t="s">
        <v>1298</v>
      </c>
      <c r="AF523" s="153">
        <f t="shared" si="33"/>
        <v>-18</v>
      </c>
      <c r="AG523" s="154">
        <f t="shared" si="34"/>
        <v>130.48</v>
      </c>
      <c r="AH523" s="155">
        <f t="shared" si="35"/>
        <v>-2348.64</v>
      </c>
      <c r="AI523" s="156"/>
    </row>
    <row r="524" spans="1:35" ht="36">
      <c r="A524" s="108">
        <v>2019</v>
      </c>
      <c r="B524" s="108">
        <v>470</v>
      </c>
      <c r="C524" s="109" t="s">
        <v>1453</v>
      </c>
      <c r="D524" s="150" t="s">
        <v>1516</v>
      </c>
      <c r="E524" s="109" t="s">
        <v>1517</v>
      </c>
      <c r="F524" s="157" t="s">
        <v>1518</v>
      </c>
      <c r="G524" s="112">
        <v>13.17</v>
      </c>
      <c r="H524" s="112">
        <v>2.17</v>
      </c>
      <c r="I524" s="143" t="s">
        <v>125</v>
      </c>
      <c r="J524" s="112">
        <f t="shared" si="32"/>
        <v>11</v>
      </c>
      <c r="K524" s="151" t="s">
        <v>143</v>
      </c>
      <c r="L524" s="108">
        <v>2019</v>
      </c>
      <c r="M524" s="108">
        <v>3139</v>
      </c>
      <c r="N524" s="109" t="s">
        <v>1519</v>
      </c>
      <c r="O524" s="111" t="s">
        <v>165</v>
      </c>
      <c r="P524" s="109" t="s">
        <v>166</v>
      </c>
      <c r="Q524" s="109" t="s">
        <v>166</v>
      </c>
      <c r="R524" s="108">
        <v>9</v>
      </c>
      <c r="S524" s="111" t="s">
        <v>175</v>
      </c>
      <c r="T524" s="108">
        <v>1060203</v>
      </c>
      <c r="U524" s="108">
        <v>2340</v>
      </c>
      <c r="V524" s="108">
        <v>1830</v>
      </c>
      <c r="W524" s="108">
        <v>2</v>
      </c>
      <c r="X524" s="113">
        <v>2018</v>
      </c>
      <c r="Y524" s="113">
        <v>163</v>
      </c>
      <c r="Z524" s="113">
        <v>0</v>
      </c>
      <c r="AA524" s="114" t="s">
        <v>1298</v>
      </c>
      <c r="AB524" s="108">
        <v>894</v>
      </c>
      <c r="AC524" s="109" t="s">
        <v>1298</v>
      </c>
      <c r="AD524" s="152" t="s">
        <v>1520</v>
      </c>
      <c r="AE524" s="152" t="s">
        <v>1298</v>
      </c>
      <c r="AF524" s="153">
        <f t="shared" si="33"/>
        <v>-25</v>
      </c>
      <c r="AG524" s="154">
        <f t="shared" si="34"/>
        <v>11</v>
      </c>
      <c r="AH524" s="155">
        <f t="shared" si="35"/>
        <v>-275</v>
      </c>
      <c r="AI524" s="156"/>
    </row>
    <row r="525" spans="1:35" ht="36">
      <c r="A525" s="108">
        <v>2019</v>
      </c>
      <c r="B525" s="108">
        <v>471</v>
      </c>
      <c r="C525" s="109" t="s">
        <v>1453</v>
      </c>
      <c r="D525" s="150" t="s">
        <v>1521</v>
      </c>
      <c r="E525" s="109" t="s">
        <v>1517</v>
      </c>
      <c r="F525" s="157" t="s">
        <v>1518</v>
      </c>
      <c r="G525" s="112">
        <v>53.7</v>
      </c>
      <c r="H525" s="112">
        <v>9.7</v>
      </c>
      <c r="I525" s="143" t="s">
        <v>125</v>
      </c>
      <c r="J525" s="112">
        <f t="shared" si="32"/>
        <v>44</v>
      </c>
      <c r="K525" s="151" t="s">
        <v>557</v>
      </c>
      <c r="L525" s="108">
        <v>2019</v>
      </c>
      <c r="M525" s="108">
        <v>3138</v>
      </c>
      <c r="N525" s="109" t="s">
        <v>1519</v>
      </c>
      <c r="O525" s="111" t="s">
        <v>165</v>
      </c>
      <c r="P525" s="109" t="s">
        <v>166</v>
      </c>
      <c r="Q525" s="109" t="s">
        <v>166</v>
      </c>
      <c r="R525" s="108">
        <v>2</v>
      </c>
      <c r="S525" s="111" t="s">
        <v>129</v>
      </c>
      <c r="T525" s="108">
        <v>1010803</v>
      </c>
      <c r="U525" s="108">
        <v>800</v>
      </c>
      <c r="V525" s="108">
        <v>1043</v>
      </c>
      <c r="W525" s="108">
        <v>1</v>
      </c>
      <c r="X525" s="113">
        <v>2018</v>
      </c>
      <c r="Y525" s="113">
        <v>159</v>
      </c>
      <c r="Z525" s="113">
        <v>0</v>
      </c>
      <c r="AA525" s="114" t="s">
        <v>1298</v>
      </c>
      <c r="AB525" s="108">
        <v>891</v>
      </c>
      <c r="AC525" s="109" t="s">
        <v>1298</v>
      </c>
      <c r="AD525" s="152" t="s">
        <v>1520</v>
      </c>
      <c r="AE525" s="152" t="s">
        <v>1298</v>
      </c>
      <c r="AF525" s="153">
        <f t="shared" si="33"/>
        <v>-25</v>
      </c>
      <c r="AG525" s="154">
        <f t="shared" si="34"/>
        <v>44</v>
      </c>
      <c r="AH525" s="155">
        <f t="shared" si="35"/>
        <v>-1100</v>
      </c>
      <c r="AI525" s="156"/>
    </row>
    <row r="526" spans="1:35" ht="36">
      <c r="A526" s="108">
        <v>2019</v>
      </c>
      <c r="B526" s="108">
        <v>472</v>
      </c>
      <c r="C526" s="109" t="s">
        <v>1453</v>
      </c>
      <c r="D526" s="150" t="s">
        <v>1522</v>
      </c>
      <c r="E526" s="109" t="s">
        <v>1517</v>
      </c>
      <c r="F526" s="157" t="s">
        <v>1518</v>
      </c>
      <c r="G526" s="112">
        <v>53.7</v>
      </c>
      <c r="H526" s="112">
        <v>9.7</v>
      </c>
      <c r="I526" s="143" t="s">
        <v>125</v>
      </c>
      <c r="J526" s="112">
        <f t="shared" si="32"/>
        <v>44</v>
      </c>
      <c r="K526" s="151" t="s">
        <v>557</v>
      </c>
      <c r="L526" s="108">
        <v>2019</v>
      </c>
      <c r="M526" s="108">
        <v>3141</v>
      </c>
      <c r="N526" s="109" t="s">
        <v>1519</v>
      </c>
      <c r="O526" s="111" t="s">
        <v>165</v>
      </c>
      <c r="P526" s="109" t="s">
        <v>166</v>
      </c>
      <c r="Q526" s="109" t="s">
        <v>166</v>
      </c>
      <c r="R526" s="108">
        <v>5</v>
      </c>
      <c r="S526" s="111" t="s">
        <v>167</v>
      </c>
      <c r="T526" s="108">
        <v>1040203</v>
      </c>
      <c r="U526" s="108">
        <v>1570</v>
      </c>
      <c r="V526" s="108">
        <v>1366</v>
      </c>
      <c r="W526" s="108">
        <v>2</v>
      </c>
      <c r="X526" s="113">
        <v>2018</v>
      </c>
      <c r="Y526" s="113">
        <v>161</v>
      </c>
      <c r="Z526" s="113">
        <v>0</v>
      </c>
      <c r="AA526" s="114" t="s">
        <v>1298</v>
      </c>
      <c r="AB526" s="108">
        <v>893</v>
      </c>
      <c r="AC526" s="109" t="s">
        <v>1298</v>
      </c>
      <c r="AD526" s="152" t="s">
        <v>1520</v>
      </c>
      <c r="AE526" s="152" t="s">
        <v>1298</v>
      </c>
      <c r="AF526" s="153">
        <f t="shared" si="33"/>
        <v>-25</v>
      </c>
      <c r="AG526" s="154">
        <f t="shared" si="34"/>
        <v>44</v>
      </c>
      <c r="AH526" s="155">
        <f t="shared" si="35"/>
        <v>-1100</v>
      </c>
      <c r="AI526" s="156"/>
    </row>
    <row r="527" spans="1:35" ht="36">
      <c r="A527" s="108">
        <v>2019</v>
      </c>
      <c r="B527" s="108">
        <v>473</v>
      </c>
      <c r="C527" s="109" t="s">
        <v>1453</v>
      </c>
      <c r="D527" s="150" t="s">
        <v>1523</v>
      </c>
      <c r="E527" s="109" t="s">
        <v>1517</v>
      </c>
      <c r="F527" s="157" t="s">
        <v>1518</v>
      </c>
      <c r="G527" s="112">
        <v>53.7</v>
      </c>
      <c r="H527" s="112">
        <v>9.7</v>
      </c>
      <c r="I527" s="143" t="s">
        <v>125</v>
      </c>
      <c r="J527" s="112">
        <f t="shared" si="32"/>
        <v>44</v>
      </c>
      <c r="K527" s="151" t="s">
        <v>557</v>
      </c>
      <c r="L527" s="108">
        <v>2019</v>
      </c>
      <c r="M527" s="108">
        <v>3140</v>
      </c>
      <c r="N527" s="109" t="s">
        <v>1519</v>
      </c>
      <c r="O527" s="111" t="s">
        <v>165</v>
      </c>
      <c r="P527" s="109" t="s">
        <v>166</v>
      </c>
      <c r="Q527" s="109" t="s">
        <v>166</v>
      </c>
      <c r="R527" s="108">
        <v>5</v>
      </c>
      <c r="S527" s="111" t="s">
        <v>167</v>
      </c>
      <c r="T527" s="108">
        <v>1040103</v>
      </c>
      <c r="U527" s="108">
        <v>1460</v>
      </c>
      <c r="V527" s="108">
        <v>1346</v>
      </c>
      <c r="W527" s="108">
        <v>2</v>
      </c>
      <c r="X527" s="113">
        <v>2018</v>
      </c>
      <c r="Y527" s="113">
        <v>160</v>
      </c>
      <c r="Z527" s="113">
        <v>0</v>
      </c>
      <c r="AA527" s="114" t="s">
        <v>1298</v>
      </c>
      <c r="AB527" s="108">
        <v>892</v>
      </c>
      <c r="AC527" s="109" t="s">
        <v>1298</v>
      </c>
      <c r="AD527" s="152" t="s">
        <v>1520</v>
      </c>
      <c r="AE527" s="152" t="s">
        <v>1298</v>
      </c>
      <c r="AF527" s="153">
        <f t="shared" si="33"/>
        <v>-25</v>
      </c>
      <c r="AG527" s="154">
        <f t="shared" si="34"/>
        <v>44</v>
      </c>
      <c r="AH527" s="155">
        <f t="shared" si="35"/>
        <v>-1100</v>
      </c>
      <c r="AI527" s="156"/>
    </row>
    <row r="528" spans="1:35" ht="60">
      <c r="A528" s="108">
        <v>2019</v>
      </c>
      <c r="B528" s="108">
        <v>474</v>
      </c>
      <c r="C528" s="109" t="s">
        <v>1453</v>
      </c>
      <c r="D528" s="150" t="s">
        <v>1524</v>
      </c>
      <c r="E528" s="109" t="s">
        <v>1319</v>
      </c>
      <c r="F528" s="157" t="s">
        <v>1525</v>
      </c>
      <c r="G528" s="112">
        <v>158.12</v>
      </c>
      <c r="H528" s="112">
        <v>6.08</v>
      </c>
      <c r="I528" s="143" t="s">
        <v>125</v>
      </c>
      <c r="J528" s="112">
        <f t="shared" si="32"/>
        <v>152.04</v>
      </c>
      <c r="K528" s="151" t="s">
        <v>264</v>
      </c>
      <c r="L528" s="108">
        <v>2019</v>
      </c>
      <c r="M528" s="108">
        <v>3049</v>
      </c>
      <c r="N528" s="109" t="s">
        <v>1526</v>
      </c>
      <c r="O528" s="111" t="s">
        <v>266</v>
      </c>
      <c r="P528" s="109" t="s">
        <v>267</v>
      </c>
      <c r="Q528" s="109" t="s">
        <v>267</v>
      </c>
      <c r="R528" s="108">
        <v>5</v>
      </c>
      <c r="S528" s="111" t="s">
        <v>167</v>
      </c>
      <c r="T528" s="108">
        <v>1040503</v>
      </c>
      <c r="U528" s="108">
        <v>1900</v>
      </c>
      <c r="V528" s="108">
        <v>1416</v>
      </c>
      <c r="W528" s="108">
        <v>1</v>
      </c>
      <c r="X528" s="113">
        <v>2019</v>
      </c>
      <c r="Y528" s="113">
        <v>272</v>
      </c>
      <c r="Z528" s="113">
        <v>0</v>
      </c>
      <c r="AA528" s="114" t="s">
        <v>1298</v>
      </c>
      <c r="AB528" s="108">
        <v>889</v>
      </c>
      <c r="AC528" s="109" t="s">
        <v>1298</v>
      </c>
      <c r="AD528" s="152" t="s">
        <v>1527</v>
      </c>
      <c r="AE528" s="152" t="s">
        <v>1298</v>
      </c>
      <c r="AF528" s="153">
        <f t="shared" si="33"/>
        <v>-16</v>
      </c>
      <c r="AG528" s="154">
        <f t="shared" si="34"/>
        <v>152.04</v>
      </c>
      <c r="AH528" s="155">
        <f t="shared" si="35"/>
        <v>-2432.64</v>
      </c>
      <c r="AI528" s="156"/>
    </row>
    <row r="529" spans="1:35" ht="60">
      <c r="A529" s="108">
        <v>2019</v>
      </c>
      <c r="B529" s="108">
        <v>475</v>
      </c>
      <c r="C529" s="109" t="s">
        <v>1453</v>
      </c>
      <c r="D529" s="150" t="s">
        <v>1528</v>
      </c>
      <c r="E529" s="109" t="s">
        <v>1319</v>
      </c>
      <c r="F529" s="157" t="s">
        <v>1529</v>
      </c>
      <c r="G529" s="112">
        <v>234.1</v>
      </c>
      <c r="H529" s="112">
        <v>9</v>
      </c>
      <c r="I529" s="143" t="s">
        <v>125</v>
      </c>
      <c r="J529" s="112">
        <f t="shared" si="32"/>
        <v>225.1</v>
      </c>
      <c r="K529" s="151" t="s">
        <v>264</v>
      </c>
      <c r="L529" s="108">
        <v>2019</v>
      </c>
      <c r="M529" s="108">
        <v>3051</v>
      </c>
      <c r="N529" s="109" t="s">
        <v>1526</v>
      </c>
      <c r="O529" s="111" t="s">
        <v>266</v>
      </c>
      <c r="P529" s="109" t="s">
        <v>267</v>
      </c>
      <c r="Q529" s="109" t="s">
        <v>267</v>
      </c>
      <c r="R529" s="108">
        <v>5</v>
      </c>
      <c r="S529" s="111" t="s">
        <v>167</v>
      </c>
      <c r="T529" s="108">
        <v>1040503</v>
      </c>
      <c r="U529" s="108">
        <v>1900</v>
      </c>
      <c r="V529" s="108">
        <v>1416</v>
      </c>
      <c r="W529" s="108">
        <v>1</v>
      </c>
      <c r="X529" s="113">
        <v>2019</v>
      </c>
      <c r="Y529" s="113">
        <v>272</v>
      </c>
      <c r="Z529" s="113">
        <v>0</v>
      </c>
      <c r="AA529" s="114" t="s">
        <v>1298</v>
      </c>
      <c r="AB529" s="108">
        <v>889</v>
      </c>
      <c r="AC529" s="109" t="s">
        <v>1298</v>
      </c>
      <c r="AD529" s="152" t="s">
        <v>1527</v>
      </c>
      <c r="AE529" s="152" t="s">
        <v>1298</v>
      </c>
      <c r="AF529" s="153">
        <f t="shared" si="33"/>
        <v>-16</v>
      </c>
      <c r="AG529" s="154">
        <f t="shared" si="34"/>
        <v>225.1</v>
      </c>
      <c r="AH529" s="155">
        <f t="shared" si="35"/>
        <v>-3601.6</v>
      </c>
      <c r="AI529" s="156"/>
    </row>
    <row r="530" spans="1:35" ht="180">
      <c r="A530" s="108">
        <v>2019</v>
      </c>
      <c r="B530" s="108">
        <v>476</v>
      </c>
      <c r="C530" s="109" t="s">
        <v>1453</v>
      </c>
      <c r="D530" s="150" t="s">
        <v>1530</v>
      </c>
      <c r="E530" s="109" t="s">
        <v>1526</v>
      </c>
      <c r="F530" s="157" t="s">
        <v>1531</v>
      </c>
      <c r="G530" s="112">
        <v>17360.65</v>
      </c>
      <c r="H530" s="112">
        <v>3130.61</v>
      </c>
      <c r="I530" s="143" t="s">
        <v>125</v>
      </c>
      <c r="J530" s="112">
        <f t="shared" si="32"/>
        <v>14230.04</v>
      </c>
      <c r="K530" s="151" t="s">
        <v>1532</v>
      </c>
      <c r="L530" s="108">
        <v>2019</v>
      </c>
      <c r="M530" s="108">
        <v>3064</v>
      </c>
      <c r="N530" s="109" t="s">
        <v>1337</v>
      </c>
      <c r="O530" s="111" t="s">
        <v>603</v>
      </c>
      <c r="P530" s="109" t="s">
        <v>604</v>
      </c>
      <c r="Q530" s="109" t="s">
        <v>604</v>
      </c>
      <c r="R530" s="108">
        <v>5</v>
      </c>
      <c r="S530" s="111" t="s">
        <v>167</v>
      </c>
      <c r="T530" s="108">
        <v>2040101</v>
      </c>
      <c r="U530" s="108">
        <v>7030</v>
      </c>
      <c r="V530" s="108">
        <v>7030</v>
      </c>
      <c r="W530" s="108">
        <v>99</v>
      </c>
      <c r="X530" s="113">
        <v>2019</v>
      </c>
      <c r="Y530" s="113">
        <v>96</v>
      </c>
      <c r="Z530" s="113">
        <v>0</v>
      </c>
      <c r="AA530" s="114" t="s">
        <v>126</v>
      </c>
      <c r="AB530" s="108">
        <v>960</v>
      </c>
      <c r="AC530" s="109" t="s">
        <v>1449</v>
      </c>
      <c r="AD530" s="152" t="s">
        <v>1533</v>
      </c>
      <c r="AE530" s="152" t="s">
        <v>1449</v>
      </c>
      <c r="AF530" s="153">
        <f t="shared" si="33"/>
        <v>-3</v>
      </c>
      <c r="AG530" s="154">
        <f t="shared" si="34"/>
        <v>14230.04</v>
      </c>
      <c r="AH530" s="155">
        <f t="shared" si="35"/>
        <v>-42690.12</v>
      </c>
      <c r="AI530" s="156"/>
    </row>
    <row r="531" spans="1:35" ht="36">
      <c r="A531" s="108">
        <v>2019</v>
      </c>
      <c r="B531" s="108">
        <v>477</v>
      </c>
      <c r="C531" s="109" t="s">
        <v>1453</v>
      </c>
      <c r="D531" s="150" t="s">
        <v>719</v>
      </c>
      <c r="E531" s="109" t="s">
        <v>1482</v>
      </c>
      <c r="F531" s="157" t="s">
        <v>1534</v>
      </c>
      <c r="G531" s="112">
        <v>128.01</v>
      </c>
      <c r="H531" s="112">
        <v>12.25</v>
      </c>
      <c r="I531" s="143" t="s">
        <v>256</v>
      </c>
      <c r="J531" s="112">
        <f t="shared" si="32"/>
        <v>128.01</v>
      </c>
      <c r="K531" s="151" t="s">
        <v>1535</v>
      </c>
      <c r="L531" s="108">
        <v>2019</v>
      </c>
      <c r="M531" s="108">
        <v>3128</v>
      </c>
      <c r="N531" s="109" t="s">
        <v>1517</v>
      </c>
      <c r="O531" s="111" t="s">
        <v>1536</v>
      </c>
      <c r="P531" s="109" t="s">
        <v>1537</v>
      </c>
      <c r="Q531" s="109" t="s">
        <v>1538</v>
      </c>
      <c r="R531" s="108">
        <v>2</v>
      </c>
      <c r="S531" s="111" t="s">
        <v>129</v>
      </c>
      <c r="T531" s="108">
        <v>1010803</v>
      </c>
      <c r="U531" s="108">
        <v>800</v>
      </c>
      <c r="V531" s="108">
        <v>1043</v>
      </c>
      <c r="W531" s="108">
        <v>1</v>
      </c>
      <c r="X531" s="113">
        <v>2019</v>
      </c>
      <c r="Y531" s="113">
        <v>337</v>
      </c>
      <c r="Z531" s="113">
        <v>0</v>
      </c>
      <c r="AA531" s="114" t="s">
        <v>1298</v>
      </c>
      <c r="AB531" s="108">
        <v>888</v>
      </c>
      <c r="AC531" s="109" t="s">
        <v>1298</v>
      </c>
      <c r="AD531" s="152" t="s">
        <v>1539</v>
      </c>
      <c r="AE531" s="152" t="s">
        <v>1298</v>
      </c>
      <c r="AF531" s="153">
        <f t="shared" si="33"/>
        <v>-24</v>
      </c>
      <c r="AG531" s="154">
        <f t="shared" si="34"/>
        <v>128.01</v>
      </c>
      <c r="AH531" s="155">
        <f t="shared" si="35"/>
        <v>-3072.24</v>
      </c>
      <c r="AI531" s="156"/>
    </row>
    <row r="532" spans="1:35" ht="72">
      <c r="A532" s="108">
        <v>2019</v>
      </c>
      <c r="B532" s="108">
        <v>478</v>
      </c>
      <c r="C532" s="109" t="s">
        <v>1453</v>
      </c>
      <c r="D532" s="150" t="s">
        <v>1540</v>
      </c>
      <c r="E532" s="109" t="s">
        <v>1337</v>
      </c>
      <c r="F532" s="157" t="s">
        <v>1541</v>
      </c>
      <c r="G532" s="112">
        <v>915</v>
      </c>
      <c r="H532" s="112">
        <v>165</v>
      </c>
      <c r="I532" s="143" t="s">
        <v>256</v>
      </c>
      <c r="J532" s="112">
        <f t="shared" si="32"/>
        <v>915</v>
      </c>
      <c r="K532" s="151" t="s">
        <v>1542</v>
      </c>
      <c r="L532" s="108">
        <v>2019</v>
      </c>
      <c r="M532" s="108">
        <v>3096</v>
      </c>
      <c r="N532" s="109" t="s">
        <v>1543</v>
      </c>
      <c r="O532" s="111" t="s">
        <v>317</v>
      </c>
      <c r="P532" s="109" t="s">
        <v>318</v>
      </c>
      <c r="Q532" s="109" t="s">
        <v>319</v>
      </c>
      <c r="R532" s="108">
        <v>1</v>
      </c>
      <c r="S532" s="111" t="s">
        <v>139</v>
      </c>
      <c r="T532" s="108">
        <v>1010803</v>
      </c>
      <c r="U532" s="108">
        <v>800</v>
      </c>
      <c r="V532" s="108">
        <v>1058</v>
      </c>
      <c r="W532" s="108">
        <v>99</v>
      </c>
      <c r="X532" s="113">
        <v>2019</v>
      </c>
      <c r="Y532" s="113">
        <v>78</v>
      </c>
      <c r="Z532" s="113">
        <v>0</v>
      </c>
      <c r="AA532" s="114" t="s">
        <v>126</v>
      </c>
      <c r="AB532" s="108">
        <v>974</v>
      </c>
      <c r="AC532" s="109" t="s">
        <v>1544</v>
      </c>
      <c r="AD532" s="152" t="s">
        <v>1545</v>
      </c>
      <c r="AE532" s="152" t="s">
        <v>1544</v>
      </c>
      <c r="AF532" s="153">
        <f t="shared" si="33"/>
        <v>-2</v>
      </c>
      <c r="AG532" s="154">
        <f t="shared" si="34"/>
        <v>915</v>
      </c>
      <c r="AH532" s="155">
        <f t="shared" si="35"/>
        <v>-1830</v>
      </c>
      <c r="AI532" s="156"/>
    </row>
    <row r="533" spans="1:35" ht="192">
      <c r="A533" s="108">
        <v>2019</v>
      </c>
      <c r="B533" s="108">
        <v>479</v>
      </c>
      <c r="C533" s="109" t="s">
        <v>1453</v>
      </c>
      <c r="D533" s="150" t="s">
        <v>1546</v>
      </c>
      <c r="E533" s="109" t="s">
        <v>1526</v>
      </c>
      <c r="F533" s="157" t="s">
        <v>1547</v>
      </c>
      <c r="G533" s="112">
        <v>2309.21</v>
      </c>
      <c r="H533" s="112">
        <v>416.42</v>
      </c>
      <c r="I533" s="143" t="s">
        <v>256</v>
      </c>
      <c r="J533" s="112">
        <f t="shared" si="32"/>
        <v>2309.21</v>
      </c>
      <c r="K533" s="151" t="s">
        <v>328</v>
      </c>
      <c r="L533" s="108">
        <v>2019</v>
      </c>
      <c r="M533" s="108">
        <v>3081</v>
      </c>
      <c r="N533" s="109" t="s">
        <v>1414</v>
      </c>
      <c r="O533" s="111" t="s">
        <v>329</v>
      </c>
      <c r="P533" s="109" t="s">
        <v>126</v>
      </c>
      <c r="Q533" s="109" t="s">
        <v>330</v>
      </c>
      <c r="R533" s="108">
        <v>5</v>
      </c>
      <c r="S533" s="111" t="s">
        <v>167</v>
      </c>
      <c r="T533" s="108">
        <v>2040101</v>
      </c>
      <c r="U533" s="108">
        <v>7030</v>
      </c>
      <c r="V533" s="108">
        <v>7030</v>
      </c>
      <c r="W533" s="108">
        <v>99</v>
      </c>
      <c r="X533" s="113">
        <v>2019</v>
      </c>
      <c r="Y533" s="113">
        <v>92</v>
      </c>
      <c r="Z533" s="113">
        <v>0</v>
      </c>
      <c r="AA533" s="114" t="s">
        <v>126</v>
      </c>
      <c r="AB533" s="108">
        <v>975</v>
      </c>
      <c r="AC533" s="109" t="s">
        <v>1544</v>
      </c>
      <c r="AD533" s="152" t="s">
        <v>1511</v>
      </c>
      <c r="AE533" s="152" t="s">
        <v>1544</v>
      </c>
      <c r="AF533" s="153">
        <f t="shared" si="33"/>
        <v>1</v>
      </c>
      <c r="AG533" s="154">
        <f t="shared" si="34"/>
        <v>2309.21</v>
      </c>
      <c r="AH533" s="155">
        <f t="shared" si="35"/>
        <v>2309.21</v>
      </c>
      <c r="AI533" s="156"/>
    </row>
    <row r="534" spans="1:35" ht="72">
      <c r="A534" s="108">
        <v>2019</v>
      </c>
      <c r="B534" s="108">
        <v>480</v>
      </c>
      <c r="C534" s="109" t="s">
        <v>1453</v>
      </c>
      <c r="D534" s="150" t="s">
        <v>1548</v>
      </c>
      <c r="E534" s="109" t="s">
        <v>1549</v>
      </c>
      <c r="F534" s="157" t="s">
        <v>1550</v>
      </c>
      <c r="G534" s="112">
        <v>81.06</v>
      </c>
      <c r="H534" s="112">
        <v>7.37</v>
      </c>
      <c r="I534" s="143" t="s">
        <v>125</v>
      </c>
      <c r="J534" s="112">
        <f t="shared" si="32"/>
        <v>73.69</v>
      </c>
      <c r="K534" s="151" t="s">
        <v>401</v>
      </c>
      <c r="L534" s="108">
        <v>2019</v>
      </c>
      <c r="M534" s="108">
        <v>3125</v>
      </c>
      <c r="N534" s="109" t="s">
        <v>1517</v>
      </c>
      <c r="O534" s="111" t="s">
        <v>402</v>
      </c>
      <c r="P534" s="109" t="s">
        <v>403</v>
      </c>
      <c r="Q534" s="109" t="s">
        <v>403</v>
      </c>
      <c r="R534" s="108">
        <v>5</v>
      </c>
      <c r="S534" s="111" t="s">
        <v>167</v>
      </c>
      <c r="T534" s="108">
        <v>1040203</v>
      </c>
      <c r="U534" s="108">
        <v>1570</v>
      </c>
      <c r="V534" s="108">
        <v>1366</v>
      </c>
      <c r="W534" s="108">
        <v>2</v>
      </c>
      <c r="X534" s="113">
        <v>2019</v>
      </c>
      <c r="Y534" s="113">
        <v>15</v>
      </c>
      <c r="Z534" s="113">
        <v>0</v>
      </c>
      <c r="AA534" s="114" t="s">
        <v>1298</v>
      </c>
      <c r="AB534" s="108">
        <v>887</v>
      </c>
      <c r="AC534" s="109" t="s">
        <v>1298</v>
      </c>
      <c r="AD534" s="152" t="s">
        <v>1539</v>
      </c>
      <c r="AE534" s="152" t="s">
        <v>1298</v>
      </c>
      <c r="AF534" s="153">
        <f t="shared" si="33"/>
        <v>-24</v>
      </c>
      <c r="AG534" s="154">
        <f t="shared" si="34"/>
        <v>73.69</v>
      </c>
      <c r="AH534" s="155">
        <f t="shared" si="35"/>
        <v>-1768.56</v>
      </c>
      <c r="AI534" s="156"/>
    </row>
    <row r="535" spans="1:35" ht="72">
      <c r="A535" s="108">
        <v>2019</v>
      </c>
      <c r="B535" s="108">
        <v>481</v>
      </c>
      <c r="C535" s="109" t="s">
        <v>1453</v>
      </c>
      <c r="D535" s="150" t="s">
        <v>1551</v>
      </c>
      <c r="E535" s="109" t="s">
        <v>1549</v>
      </c>
      <c r="F535" s="157" t="s">
        <v>1552</v>
      </c>
      <c r="G535" s="112">
        <v>95.66</v>
      </c>
      <c r="H535" s="112">
        <v>8.7</v>
      </c>
      <c r="I535" s="143" t="s">
        <v>125</v>
      </c>
      <c r="J535" s="112">
        <f t="shared" si="32"/>
        <v>86.96</v>
      </c>
      <c r="K535" s="151" t="s">
        <v>401</v>
      </c>
      <c r="L535" s="108">
        <v>2019</v>
      </c>
      <c r="M535" s="108">
        <v>3126</v>
      </c>
      <c r="N535" s="109" t="s">
        <v>1517</v>
      </c>
      <c r="O535" s="111" t="s">
        <v>402</v>
      </c>
      <c r="P535" s="109" t="s">
        <v>403</v>
      </c>
      <c r="Q535" s="109" t="s">
        <v>403</v>
      </c>
      <c r="R535" s="108" t="s">
        <v>356</v>
      </c>
      <c r="S535" s="111" t="s">
        <v>356</v>
      </c>
      <c r="T535" s="108">
        <v>1010803</v>
      </c>
      <c r="U535" s="108">
        <v>800</v>
      </c>
      <c r="V535" s="108">
        <v>1043</v>
      </c>
      <c r="W535" s="108">
        <v>4</v>
      </c>
      <c r="X535" s="113">
        <v>2019</v>
      </c>
      <c r="Y535" s="113">
        <v>13</v>
      </c>
      <c r="Z535" s="113">
        <v>0</v>
      </c>
      <c r="AA535" s="114" t="s">
        <v>1298</v>
      </c>
      <c r="AB535" s="108">
        <v>885</v>
      </c>
      <c r="AC535" s="109" t="s">
        <v>1298</v>
      </c>
      <c r="AD535" s="152" t="s">
        <v>1539</v>
      </c>
      <c r="AE535" s="152" t="s">
        <v>1298</v>
      </c>
      <c r="AF535" s="153">
        <f t="shared" si="33"/>
        <v>-24</v>
      </c>
      <c r="AG535" s="154">
        <f t="shared" si="34"/>
        <v>86.96</v>
      </c>
      <c r="AH535" s="155">
        <f t="shared" si="35"/>
        <v>-2087.04</v>
      </c>
      <c r="AI535" s="156"/>
    </row>
    <row r="536" spans="1:35" ht="72">
      <c r="A536" s="108">
        <v>2019</v>
      </c>
      <c r="B536" s="108">
        <v>482</v>
      </c>
      <c r="C536" s="109" t="s">
        <v>1453</v>
      </c>
      <c r="D536" s="150" t="s">
        <v>1553</v>
      </c>
      <c r="E536" s="109" t="s">
        <v>1549</v>
      </c>
      <c r="F536" s="157" t="s">
        <v>1554</v>
      </c>
      <c r="G536" s="112">
        <v>114.22</v>
      </c>
      <c r="H536" s="112">
        <v>10.38</v>
      </c>
      <c r="I536" s="143" t="s">
        <v>125</v>
      </c>
      <c r="J536" s="112">
        <f t="shared" si="32"/>
        <v>103.84</v>
      </c>
      <c r="K536" s="151" t="s">
        <v>401</v>
      </c>
      <c r="L536" s="108">
        <v>2019</v>
      </c>
      <c r="M536" s="108">
        <v>3118</v>
      </c>
      <c r="N536" s="109" t="s">
        <v>1517</v>
      </c>
      <c r="O536" s="111" t="s">
        <v>402</v>
      </c>
      <c r="P536" s="109" t="s">
        <v>403</v>
      </c>
      <c r="Q536" s="109" t="s">
        <v>403</v>
      </c>
      <c r="R536" s="108">
        <v>5</v>
      </c>
      <c r="S536" s="111" t="s">
        <v>167</v>
      </c>
      <c r="T536" s="108">
        <v>1040103</v>
      </c>
      <c r="U536" s="108">
        <v>1460</v>
      </c>
      <c r="V536" s="108">
        <v>1346</v>
      </c>
      <c r="W536" s="108">
        <v>2</v>
      </c>
      <c r="X536" s="113">
        <v>2019</v>
      </c>
      <c r="Y536" s="113">
        <v>14</v>
      </c>
      <c r="Z536" s="113">
        <v>0</v>
      </c>
      <c r="AA536" s="114" t="s">
        <v>1298</v>
      </c>
      <c r="AB536" s="108">
        <v>886</v>
      </c>
      <c r="AC536" s="109" t="s">
        <v>1298</v>
      </c>
      <c r="AD536" s="152" t="s">
        <v>1539</v>
      </c>
      <c r="AE536" s="152" t="s">
        <v>1298</v>
      </c>
      <c r="AF536" s="153">
        <f t="shared" si="33"/>
        <v>-24</v>
      </c>
      <c r="AG536" s="154">
        <f t="shared" si="34"/>
        <v>103.84</v>
      </c>
      <c r="AH536" s="155">
        <f t="shared" si="35"/>
        <v>-2492.16</v>
      </c>
      <c r="AI536" s="156"/>
    </row>
    <row r="537" spans="1:35" ht="84">
      <c r="A537" s="108">
        <v>2019</v>
      </c>
      <c r="B537" s="108">
        <v>483</v>
      </c>
      <c r="C537" s="109" t="s">
        <v>1453</v>
      </c>
      <c r="D537" s="150" t="s">
        <v>1555</v>
      </c>
      <c r="E537" s="109" t="s">
        <v>1526</v>
      </c>
      <c r="F537" s="157" t="s">
        <v>1556</v>
      </c>
      <c r="G537" s="112">
        <v>2411.88</v>
      </c>
      <c r="H537" s="112">
        <v>219.26</v>
      </c>
      <c r="I537" s="143" t="s">
        <v>125</v>
      </c>
      <c r="J537" s="112">
        <f t="shared" si="32"/>
        <v>2192.62</v>
      </c>
      <c r="K537" s="151" t="s">
        <v>126</v>
      </c>
      <c r="L537" s="108">
        <v>2019</v>
      </c>
      <c r="M537" s="108">
        <v>3066</v>
      </c>
      <c r="N537" s="109" t="s">
        <v>1337</v>
      </c>
      <c r="O537" s="111" t="s">
        <v>215</v>
      </c>
      <c r="P537" s="109" t="s">
        <v>216</v>
      </c>
      <c r="Q537" s="109" t="s">
        <v>216</v>
      </c>
      <c r="R537" s="108">
        <v>8</v>
      </c>
      <c r="S537" s="111" t="s">
        <v>146</v>
      </c>
      <c r="T537" s="108">
        <v>1090503</v>
      </c>
      <c r="U537" s="108">
        <v>3550</v>
      </c>
      <c r="V537" s="108">
        <v>1738</v>
      </c>
      <c r="W537" s="108">
        <v>99</v>
      </c>
      <c r="X537" s="113">
        <v>2019</v>
      </c>
      <c r="Y537" s="113">
        <v>125</v>
      </c>
      <c r="Z537" s="113">
        <v>0</v>
      </c>
      <c r="AA537" s="114" t="s">
        <v>1298</v>
      </c>
      <c r="AB537" s="108">
        <v>890</v>
      </c>
      <c r="AC537" s="109" t="s">
        <v>1298</v>
      </c>
      <c r="AD537" s="152" t="s">
        <v>1533</v>
      </c>
      <c r="AE537" s="152" t="s">
        <v>1298</v>
      </c>
      <c r="AF537" s="153">
        <f t="shared" si="33"/>
        <v>-17</v>
      </c>
      <c r="AG537" s="154">
        <f t="shared" si="34"/>
        <v>2192.62</v>
      </c>
      <c r="AH537" s="155">
        <f t="shared" si="35"/>
        <v>-37274.54</v>
      </c>
      <c r="AI537" s="156"/>
    </row>
    <row r="538" spans="1:35" ht="84">
      <c r="A538" s="108">
        <v>2019</v>
      </c>
      <c r="B538" s="108">
        <v>484</v>
      </c>
      <c r="C538" s="109" t="s">
        <v>1453</v>
      </c>
      <c r="D538" s="150" t="s">
        <v>1557</v>
      </c>
      <c r="E538" s="109" t="s">
        <v>1337</v>
      </c>
      <c r="F538" s="157" t="s">
        <v>1558</v>
      </c>
      <c r="G538" s="112">
        <v>907.56</v>
      </c>
      <c r="H538" s="112">
        <v>82.51</v>
      </c>
      <c r="I538" s="143" t="s">
        <v>125</v>
      </c>
      <c r="J538" s="112">
        <f t="shared" si="32"/>
        <v>825.05</v>
      </c>
      <c r="K538" s="151" t="s">
        <v>126</v>
      </c>
      <c r="L538" s="108">
        <v>2019</v>
      </c>
      <c r="M538" s="108">
        <v>3079</v>
      </c>
      <c r="N538" s="109" t="s">
        <v>1414</v>
      </c>
      <c r="O538" s="111" t="s">
        <v>215</v>
      </c>
      <c r="P538" s="109" t="s">
        <v>216</v>
      </c>
      <c r="Q538" s="109" t="s">
        <v>216</v>
      </c>
      <c r="R538" s="108">
        <v>8</v>
      </c>
      <c r="S538" s="111" t="s">
        <v>146</v>
      </c>
      <c r="T538" s="108">
        <v>1090503</v>
      </c>
      <c r="U538" s="108">
        <v>3550</v>
      </c>
      <c r="V538" s="108">
        <v>1738</v>
      </c>
      <c r="W538" s="108">
        <v>99</v>
      </c>
      <c r="X538" s="113">
        <v>2019</v>
      </c>
      <c r="Y538" s="113">
        <v>125</v>
      </c>
      <c r="Z538" s="113">
        <v>0</v>
      </c>
      <c r="AA538" s="114" t="s">
        <v>1298</v>
      </c>
      <c r="AB538" s="108">
        <v>890</v>
      </c>
      <c r="AC538" s="109" t="s">
        <v>1298</v>
      </c>
      <c r="AD538" s="152" t="s">
        <v>1511</v>
      </c>
      <c r="AE538" s="152" t="s">
        <v>1298</v>
      </c>
      <c r="AF538" s="153">
        <f t="shared" si="33"/>
        <v>-18</v>
      </c>
      <c r="AG538" s="154">
        <f t="shared" si="34"/>
        <v>825.05</v>
      </c>
      <c r="AH538" s="155">
        <f t="shared" si="35"/>
        <v>-14850.9</v>
      </c>
      <c r="AI538" s="156"/>
    </row>
    <row r="539" spans="1:35" ht="84">
      <c r="A539" s="108">
        <v>2019</v>
      </c>
      <c r="B539" s="108">
        <v>485</v>
      </c>
      <c r="C539" s="109" t="s">
        <v>1453</v>
      </c>
      <c r="D539" s="150" t="s">
        <v>1559</v>
      </c>
      <c r="E539" s="109" t="s">
        <v>1337</v>
      </c>
      <c r="F539" s="157" t="s">
        <v>1560</v>
      </c>
      <c r="G539" s="112">
        <v>240.08</v>
      </c>
      <c r="H539" s="112">
        <v>21.83</v>
      </c>
      <c r="I539" s="143" t="s">
        <v>125</v>
      </c>
      <c r="J539" s="112">
        <f t="shared" si="32"/>
        <v>218.25</v>
      </c>
      <c r="K539" s="151" t="s">
        <v>126</v>
      </c>
      <c r="L539" s="108">
        <v>2019</v>
      </c>
      <c r="M539" s="108">
        <v>3080</v>
      </c>
      <c r="N539" s="109" t="s">
        <v>1414</v>
      </c>
      <c r="O539" s="111" t="s">
        <v>215</v>
      </c>
      <c r="P539" s="109" t="s">
        <v>216</v>
      </c>
      <c r="Q539" s="109" t="s">
        <v>216</v>
      </c>
      <c r="R539" s="108">
        <v>8</v>
      </c>
      <c r="S539" s="111" t="s">
        <v>146</v>
      </c>
      <c r="T539" s="108">
        <v>1090503</v>
      </c>
      <c r="U539" s="108">
        <v>3550</v>
      </c>
      <c r="V539" s="108">
        <v>1738</v>
      </c>
      <c r="W539" s="108">
        <v>99</v>
      </c>
      <c r="X539" s="113">
        <v>2019</v>
      </c>
      <c r="Y539" s="113">
        <v>125</v>
      </c>
      <c r="Z539" s="113">
        <v>0</v>
      </c>
      <c r="AA539" s="114" t="s">
        <v>1298</v>
      </c>
      <c r="AB539" s="108">
        <v>890</v>
      </c>
      <c r="AC539" s="109" t="s">
        <v>1298</v>
      </c>
      <c r="AD539" s="152" t="s">
        <v>1511</v>
      </c>
      <c r="AE539" s="152" t="s">
        <v>1298</v>
      </c>
      <c r="AF539" s="153">
        <f t="shared" si="33"/>
        <v>-18</v>
      </c>
      <c r="AG539" s="154">
        <f t="shared" si="34"/>
        <v>218.25</v>
      </c>
      <c r="AH539" s="155">
        <f t="shared" si="35"/>
        <v>-3928.5</v>
      </c>
      <c r="AI539" s="156"/>
    </row>
    <row r="540" spans="1:35" ht="72">
      <c r="A540" s="108">
        <v>2019</v>
      </c>
      <c r="B540" s="108">
        <v>486</v>
      </c>
      <c r="C540" s="109" t="s">
        <v>1453</v>
      </c>
      <c r="D540" s="150" t="s">
        <v>1561</v>
      </c>
      <c r="E540" s="109" t="s">
        <v>1414</v>
      </c>
      <c r="F540" s="157" t="s">
        <v>1562</v>
      </c>
      <c r="G540" s="112">
        <v>655.49</v>
      </c>
      <c r="H540" s="112">
        <v>59.59</v>
      </c>
      <c r="I540" s="143" t="s">
        <v>125</v>
      </c>
      <c r="J540" s="112">
        <f t="shared" si="32"/>
        <v>595.9</v>
      </c>
      <c r="K540" s="151" t="s">
        <v>126</v>
      </c>
      <c r="L540" s="108">
        <v>2019</v>
      </c>
      <c r="M540" s="108">
        <v>3097</v>
      </c>
      <c r="N540" s="109" t="s">
        <v>1543</v>
      </c>
      <c r="O540" s="111" t="s">
        <v>215</v>
      </c>
      <c r="P540" s="109" t="s">
        <v>216</v>
      </c>
      <c r="Q540" s="109" t="s">
        <v>216</v>
      </c>
      <c r="R540" s="108">
        <v>8</v>
      </c>
      <c r="S540" s="111" t="s">
        <v>146</v>
      </c>
      <c r="T540" s="108">
        <v>1090503</v>
      </c>
      <c r="U540" s="108">
        <v>3550</v>
      </c>
      <c r="V540" s="108">
        <v>1738</v>
      </c>
      <c r="W540" s="108">
        <v>99</v>
      </c>
      <c r="X540" s="113">
        <v>2019</v>
      </c>
      <c r="Y540" s="113">
        <v>125</v>
      </c>
      <c r="Z540" s="113">
        <v>0</v>
      </c>
      <c r="AA540" s="114" t="s">
        <v>1298</v>
      </c>
      <c r="AB540" s="108">
        <v>890</v>
      </c>
      <c r="AC540" s="109" t="s">
        <v>1298</v>
      </c>
      <c r="AD540" s="152" t="s">
        <v>1545</v>
      </c>
      <c r="AE540" s="152" t="s">
        <v>1298</v>
      </c>
      <c r="AF540" s="153">
        <f t="shared" si="33"/>
        <v>-21</v>
      </c>
      <c r="AG540" s="154">
        <f t="shared" si="34"/>
        <v>595.9</v>
      </c>
      <c r="AH540" s="155">
        <f t="shared" si="35"/>
        <v>-12513.9</v>
      </c>
      <c r="AI540" s="156"/>
    </row>
    <row r="541" spans="1:35" ht="84">
      <c r="A541" s="108">
        <v>2019</v>
      </c>
      <c r="B541" s="108">
        <v>487</v>
      </c>
      <c r="C541" s="109" t="s">
        <v>1453</v>
      </c>
      <c r="D541" s="150" t="s">
        <v>1563</v>
      </c>
      <c r="E541" s="109" t="s">
        <v>1543</v>
      </c>
      <c r="F541" s="157" t="s">
        <v>1564</v>
      </c>
      <c r="G541" s="112">
        <v>109.99</v>
      </c>
      <c r="H541" s="112">
        <v>10</v>
      </c>
      <c r="I541" s="143" t="s">
        <v>125</v>
      </c>
      <c r="J541" s="112">
        <f t="shared" si="32"/>
        <v>99.99</v>
      </c>
      <c r="K541" s="151" t="s">
        <v>126</v>
      </c>
      <c r="L541" s="108">
        <v>2019</v>
      </c>
      <c r="M541" s="108">
        <v>3105</v>
      </c>
      <c r="N541" s="109" t="s">
        <v>1549</v>
      </c>
      <c r="O541" s="111" t="s">
        <v>215</v>
      </c>
      <c r="P541" s="109" t="s">
        <v>216</v>
      </c>
      <c r="Q541" s="109" t="s">
        <v>216</v>
      </c>
      <c r="R541" s="108">
        <v>8</v>
      </c>
      <c r="S541" s="111" t="s">
        <v>146</v>
      </c>
      <c r="T541" s="108">
        <v>1090503</v>
      </c>
      <c r="U541" s="108">
        <v>3550</v>
      </c>
      <c r="V541" s="108">
        <v>1738</v>
      </c>
      <c r="W541" s="108">
        <v>99</v>
      </c>
      <c r="X541" s="113">
        <v>2019</v>
      </c>
      <c r="Y541" s="113">
        <v>125</v>
      </c>
      <c r="Z541" s="113">
        <v>0</v>
      </c>
      <c r="AA541" s="114" t="s">
        <v>1298</v>
      </c>
      <c r="AB541" s="108">
        <v>890</v>
      </c>
      <c r="AC541" s="109" t="s">
        <v>1298</v>
      </c>
      <c r="AD541" s="152" t="s">
        <v>1565</v>
      </c>
      <c r="AE541" s="152" t="s">
        <v>1298</v>
      </c>
      <c r="AF541" s="153">
        <f t="shared" si="33"/>
        <v>-22</v>
      </c>
      <c r="AG541" s="154">
        <f t="shared" si="34"/>
        <v>99.99</v>
      </c>
      <c r="AH541" s="155">
        <f t="shared" si="35"/>
        <v>-2199.7799999999997</v>
      </c>
      <c r="AI541" s="156"/>
    </row>
    <row r="542" spans="1:35" ht="96">
      <c r="A542" s="108">
        <v>2019</v>
      </c>
      <c r="B542" s="108">
        <v>488</v>
      </c>
      <c r="C542" s="109" t="s">
        <v>1453</v>
      </c>
      <c r="D542" s="150" t="s">
        <v>1566</v>
      </c>
      <c r="E542" s="109" t="s">
        <v>1517</v>
      </c>
      <c r="F542" s="157" t="s">
        <v>1567</v>
      </c>
      <c r="G542" s="112">
        <v>734.56</v>
      </c>
      <c r="H542" s="112">
        <v>66.78</v>
      </c>
      <c r="I542" s="143" t="s">
        <v>125</v>
      </c>
      <c r="J542" s="112">
        <f t="shared" si="32"/>
        <v>667.78</v>
      </c>
      <c r="K542" s="151" t="s">
        <v>126</v>
      </c>
      <c r="L542" s="108">
        <v>2019</v>
      </c>
      <c r="M542" s="108">
        <v>3142</v>
      </c>
      <c r="N542" s="109" t="s">
        <v>1519</v>
      </c>
      <c r="O542" s="111" t="s">
        <v>215</v>
      </c>
      <c r="P542" s="109" t="s">
        <v>216</v>
      </c>
      <c r="Q542" s="109" t="s">
        <v>216</v>
      </c>
      <c r="R542" s="108">
        <v>8</v>
      </c>
      <c r="S542" s="111" t="s">
        <v>146</v>
      </c>
      <c r="T542" s="108">
        <v>1090503</v>
      </c>
      <c r="U542" s="108">
        <v>3550</v>
      </c>
      <c r="V542" s="108">
        <v>1738</v>
      </c>
      <c r="W542" s="108">
        <v>99</v>
      </c>
      <c r="X542" s="113">
        <v>2019</v>
      </c>
      <c r="Y542" s="113">
        <v>125</v>
      </c>
      <c r="Z542" s="113">
        <v>0</v>
      </c>
      <c r="AA542" s="114" t="s">
        <v>1298</v>
      </c>
      <c r="AB542" s="108">
        <v>890</v>
      </c>
      <c r="AC542" s="109" t="s">
        <v>1298</v>
      </c>
      <c r="AD542" s="152" t="s">
        <v>1520</v>
      </c>
      <c r="AE542" s="152" t="s">
        <v>1298</v>
      </c>
      <c r="AF542" s="153">
        <f t="shared" si="33"/>
        <v>-25</v>
      </c>
      <c r="AG542" s="154">
        <f t="shared" si="34"/>
        <v>667.78</v>
      </c>
      <c r="AH542" s="155">
        <f t="shared" si="35"/>
        <v>-16694.5</v>
      </c>
      <c r="AI542" s="156"/>
    </row>
    <row r="543" spans="1:35" ht="60">
      <c r="A543" s="108">
        <v>2019</v>
      </c>
      <c r="B543" s="108">
        <v>489</v>
      </c>
      <c r="C543" s="109" t="s">
        <v>1440</v>
      </c>
      <c r="D543" s="150" t="s">
        <v>1568</v>
      </c>
      <c r="E543" s="109" t="s">
        <v>1453</v>
      </c>
      <c r="F543" s="157" t="s">
        <v>1569</v>
      </c>
      <c r="G543" s="112">
        <v>15.68</v>
      </c>
      <c r="H543" s="112">
        <v>2.83</v>
      </c>
      <c r="I543" s="143" t="s">
        <v>125</v>
      </c>
      <c r="J543" s="112">
        <f t="shared" si="32"/>
        <v>12.85</v>
      </c>
      <c r="K543" s="151" t="s">
        <v>143</v>
      </c>
      <c r="L543" s="108">
        <v>2019</v>
      </c>
      <c r="M543" s="108">
        <v>3190</v>
      </c>
      <c r="N543" s="109" t="s">
        <v>1298</v>
      </c>
      <c r="O543" s="111" t="s">
        <v>156</v>
      </c>
      <c r="P543" s="109" t="s">
        <v>157</v>
      </c>
      <c r="Q543" s="109" t="s">
        <v>157</v>
      </c>
      <c r="R543" s="108">
        <v>8</v>
      </c>
      <c r="S543" s="111" t="s">
        <v>146</v>
      </c>
      <c r="T543" s="108">
        <v>1080203</v>
      </c>
      <c r="U543" s="108">
        <v>2890</v>
      </c>
      <c r="V543" s="108">
        <v>1937</v>
      </c>
      <c r="W543" s="108">
        <v>99</v>
      </c>
      <c r="X543" s="113">
        <v>2018</v>
      </c>
      <c r="Y543" s="113">
        <v>170</v>
      </c>
      <c r="Z543" s="113">
        <v>0</v>
      </c>
      <c r="AA543" s="114" t="s">
        <v>1570</v>
      </c>
      <c r="AB543" s="108">
        <v>951</v>
      </c>
      <c r="AC543" s="109" t="s">
        <v>1570</v>
      </c>
      <c r="AD543" s="152" t="s">
        <v>1571</v>
      </c>
      <c r="AE543" s="152" t="s">
        <v>1570</v>
      </c>
      <c r="AF543" s="153">
        <f t="shared" si="33"/>
        <v>-18</v>
      </c>
      <c r="AG543" s="154">
        <f t="shared" si="34"/>
        <v>12.85</v>
      </c>
      <c r="AH543" s="155">
        <f t="shared" si="35"/>
        <v>-231.29999999999998</v>
      </c>
      <c r="AI543" s="156"/>
    </row>
    <row r="544" spans="1:35" ht="60">
      <c r="A544" s="108">
        <v>2019</v>
      </c>
      <c r="B544" s="108">
        <v>490</v>
      </c>
      <c r="C544" s="109" t="s">
        <v>1440</v>
      </c>
      <c r="D544" s="150" t="s">
        <v>1572</v>
      </c>
      <c r="E544" s="109" t="s">
        <v>1453</v>
      </c>
      <c r="F544" s="157" t="s">
        <v>1573</v>
      </c>
      <c r="G544" s="112">
        <v>11.25</v>
      </c>
      <c r="H544" s="112">
        <v>2.03</v>
      </c>
      <c r="I544" s="143" t="s">
        <v>125</v>
      </c>
      <c r="J544" s="112">
        <f t="shared" si="32"/>
        <v>9.22</v>
      </c>
      <c r="K544" s="151" t="s">
        <v>143</v>
      </c>
      <c r="L544" s="108">
        <v>2019</v>
      </c>
      <c r="M544" s="108">
        <v>3199</v>
      </c>
      <c r="N544" s="109" t="s">
        <v>1298</v>
      </c>
      <c r="O544" s="111" t="s">
        <v>156</v>
      </c>
      <c r="P544" s="109" t="s">
        <v>157</v>
      </c>
      <c r="Q544" s="109" t="s">
        <v>157</v>
      </c>
      <c r="R544" s="108">
        <v>8</v>
      </c>
      <c r="S544" s="111" t="s">
        <v>146</v>
      </c>
      <c r="T544" s="108">
        <v>1080203</v>
      </c>
      <c r="U544" s="108">
        <v>2890</v>
      </c>
      <c r="V544" s="108">
        <v>1937</v>
      </c>
      <c r="W544" s="108">
        <v>99</v>
      </c>
      <c r="X544" s="113">
        <v>2018</v>
      </c>
      <c r="Y544" s="113">
        <v>170</v>
      </c>
      <c r="Z544" s="113">
        <v>0</v>
      </c>
      <c r="AA544" s="114" t="s">
        <v>1570</v>
      </c>
      <c r="AB544" s="108">
        <v>951</v>
      </c>
      <c r="AC544" s="109" t="s">
        <v>1570</v>
      </c>
      <c r="AD544" s="152" t="s">
        <v>1571</v>
      </c>
      <c r="AE544" s="152" t="s">
        <v>1570</v>
      </c>
      <c r="AF544" s="153">
        <f t="shared" si="33"/>
        <v>-18</v>
      </c>
      <c r="AG544" s="154">
        <f t="shared" si="34"/>
        <v>9.22</v>
      </c>
      <c r="AH544" s="155">
        <f t="shared" si="35"/>
        <v>-165.96</v>
      </c>
      <c r="AI544" s="156"/>
    </row>
    <row r="545" spans="1:35" ht="60">
      <c r="A545" s="108">
        <v>2019</v>
      </c>
      <c r="B545" s="108">
        <v>491</v>
      </c>
      <c r="C545" s="109" t="s">
        <v>1440</v>
      </c>
      <c r="D545" s="150" t="s">
        <v>1574</v>
      </c>
      <c r="E545" s="109" t="s">
        <v>1453</v>
      </c>
      <c r="F545" s="157" t="s">
        <v>1575</v>
      </c>
      <c r="G545" s="112">
        <v>60.78</v>
      </c>
      <c r="H545" s="112">
        <v>10.96</v>
      </c>
      <c r="I545" s="143" t="s">
        <v>125</v>
      </c>
      <c r="J545" s="112">
        <f t="shared" si="32"/>
        <v>49.82</v>
      </c>
      <c r="K545" s="151" t="s">
        <v>143</v>
      </c>
      <c r="L545" s="108">
        <v>2019</v>
      </c>
      <c r="M545" s="108">
        <v>3193</v>
      </c>
      <c r="N545" s="109" t="s">
        <v>1298</v>
      </c>
      <c r="O545" s="111" t="s">
        <v>156</v>
      </c>
      <c r="P545" s="109" t="s">
        <v>157</v>
      </c>
      <c r="Q545" s="109" t="s">
        <v>157</v>
      </c>
      <c r="R545" s="108">
        <v>8</v>
      </c>
      <c r="S545" s="111" t="s">
        <v>146</v>
      </c>
      <c r="T545" s="108">
        <v>1080203</v>
      </c>
      <c r="U545" s="108">
        <v>2890</v>
      </c>
      <c r="V545" s="108">
        <v>1937</v>
      </c>
      <c r="W545" s="108">
        <v>99</v>
      </c>
      <c r="X545" s="113">
        <v>2018</v>
      </c>
      <c r="Y545" s="113">
        <v>170</v>
      </c>
      <c r="Z545" s="113">
        <v>0</v>
      </c>
      <c r="AA545" s="114" t="s">
        <v>1570</v>
      </c>
      <c r="AB545" s="108">
        <v>951</v>
      </c>
      <c r="AC545" s="109" t="s">
        <v>1570</v>
      </c>
      <c r="AD545" s="152" t="s">
        <v>1571</v>
      </c>
      <c r="AE545" s="152" t="s">
        <v>1570</v>
      </c>
      <c r="AF545" s="153">
        <f t="shared" si="33"/>
        <v>-18</v>
      </c>
      <c r="AG545" s="154">
        <f t="shared" si="34"/>
        <v>49.82</v>
      </c>
      <c r="AH545" s="155">
        <f t="shared" si="35"/>
        <v>-896.76</v>
      </c>
      <c r="AI545" s="156"/>
    </row>
    <row r="546" spans="1:35" ht="60">
      <c r="A546" s="108">
        <v>2019</v>
      </c>
      <c r="B546" s="108">
        <v>492</v>
      </c>
      <c r="C546" s="109" t="s">
        <v>1440</v>
      </c>
      <c r="D546" s="150" t="s">
        <v>1576</v>
      </c>
      <c r="E546" s="109" t="s">
        <v>1453</v>
      </c>
      <c r="F546" s="157" t="s">
        <v>1577</v>
      </c>
      <c r="G546" s="112">
        <v>26.95</v>
      </c>
      <c r="H546" s="112">
        <v>4.86</v>
      </c>
      <c r="I546" s="143" t="s">
        <v>125</v>
      </c>
      <c r="J546" s="112">
        <f t="shared" si="32"/>
        <v>22.09</v>
      </c>
      <c r="K546" s="151" t="s">
        <v>143</v>
      </c>
      <c r="L546" s="108">
        <v>2019</v>
      </c>
      <c r="M546" s="108">
        <v>3185</v>
      </c>
      <c r="N546" s="109" t="s">
        <v>1298</v>
      </c>
      <c r="O546" s="111" t="s">
        <v>156</v>
      </c>
      <c r="P546" s="109" t="s">
        <v>157</v>
      </c>
      <c r="Q546" s="109" t="s">
        <v>157</v>
      </c>
      <c r="R546" s="108">
        <v>8</v>
      </c>
      <c r="S546" s="111" t="s">
        <v>146</v>
      </c>
      <c r="T546" s="108">
        <v>1080203</v>
      </c>
      <c r="U546" s="108">
        <v>2890</v>
      </c>
      <c r="V546" s="108">
        <v>1937</v>
      </c>
      <c r="W546" s="108">
        <v>99</v>
      </c>
      <c r="X546" s="113">
        <v>2018</v>
      </c>
      <c r="Y546" s="113">
        <v>170</v>
      </c>
      <c r="Z546" s="113">
        <v>0</v>
      </c>
      <c r="AA546" s="114" t="s">
        <v>1570</v>
      </c>
      <c r="AB546" s="108">
        <v>951</v>
      </c>
      <c r="AC546" s="109" t="s">
        <v>1570</v>
      </c>
      <c r="AD546" s="152" t="s">
        <v>1571</v>
      </c>
      <c r="AE546" s="152" t="s">
        <v>1570</v>
      </c>
      <c r="AF546" s="153">
        <f t="shared" si="33"/>
        <v>-18</v>
      </c>
      <c r="AG546" s="154">
        <f t="shared" si="34"/>
        <v>22.09</v>
      </c>
      <c r="AH546" s="155">
        <f t="shared" si="35"/>
        <v>-397.62</v>
      </c>
      <c r="AI546" s="156"/>
    </row>
    <row r="547" spans="1:35" ht="72">
      <c r="A547" s="108">
        <v>2019</v>
      </c>
      <c r="B547" s="108">
        <v>493</v>
      </c>
      <c r="C547" s="109" t="s">
        <v>1440</v>
      </c>
      <c r="D547" s="150" t="s">
        <v>1578</v>
      </c>
      <c r="E547" s="109" t="s">
        <v>1453</v>
      </c>
      <c r="F547" s="157" t="s">
        <v>21</v>
      </c>
      <c r="G547" s="112">
        <v>403.59</v>
      </c>
      <c r="H547" s="112">
        <v>72.78</v>
      </c>
      <c r="I547" s="143" t="s">
        <v>125</v>
      </c>
      <c r="J547" s="112">
        <f t="shared" si="32"/>
        <v>330.80999999999995</v>
      </c>
      <c r="K547" s="151" t="s">
        <v>143</v>
      </c>
      <c r="L547" s="108">
        <v>2019</v>
      </c>
      <c r="M547" s="108">
        <v>3184</v>
      </c>
      <c r="N547" s="109" t="s">
        <v>1298</v>
      </c>
      <c r="O547" s="111" t="s">
        <v>156</v>
      </c>
      <c r="P547" s="109" t="s">
        <v>157</v>
      </c>
      <c r="Q547" s="109" t="s">
        <v>157</v>
      </c>
      <c r="R547" s="108">
        <v>2</v>
      </c>
      <c r="S547" s="111" t="s">
        <v>129</v>
      </c>
      <c r="T547" s="108">
        <v>1010803</v>
      </c>
      <c r="U547" s="108">
        <v>800</v>
      </c>
      <c r="V547" s="108">
        <v>1043</v>
      </c>
      <c r="W547" s="108">
        <v>1</v>
      </c>
      <c r="X547" s="113">
        <v>2018</v>
      </c>
      <c r="Y547" s="113">
        <v>164</v>
      </c>
      <c r="Z547" s="113">
        <v>0</v>
      </c>
      <c r="AA547" s="114" t="s">
        <v>1570</v>
      </c>
      <c r="AB547" s="108">
        <v>946</v>
      </c>
      <c r="AC547" s="109" t="s">
        <v>1570</v>
      </c>
      <c r="AD547" s="152" t="s">
        <v>1571</v>
      </c>
      <c r="AE547" s="152" t="s">
        <v>1570</v>
      </c>
      <c r="AF547" s="153">
        <f t="shared" si="33"/>
        <v>-18</v>
      </c>
      <c r="AG547" s="154">
        <f t="shared" si="34"/>
        <v>330.80999999999995</v>
      </c>
      <c r="AH547" s="155">
        <f t="shared" si="35"/>
        <v>-5954.579999999999</v>
      </c>
      <c r="AI547" s="156"/>
    </row>
    <row r="548" spans="1:35" ht="60">
      <c r="A548" s="108">
        <v>2019</v>
      </c>
      <c r="B548" s="108">
        <v>494</v>
      </c>
      <c r="C548" s="109" t="s">
        <v>1440</v>
      </c>
      <c r="D548" s="150" t="s">
        <v>22</v>
      </c>
      <c r="E548" s="109" t="s">
        <v>1453</v>
      </c>
      <c r="F548" s="157" t="s">
        <v>23</v>
      </c>
      <c r="G548" s="112">
        <v>46.84</v>
      </c>
      <c r="H548" s="112">
        <v>8.45</v>
      </c>
      <c r="I548" s="143" t="s">
        <v>125</v>
      </c>
      <c r="J548" s="112">
        <f t="shared" si="32"/>
        <v>38.39</v>
      </c>
      <c r="K548" s="151" t="s">
        <v>490</v>
      </c>
      <c r="L548" s="108">
        <v>2019</v>
      </c>
      <c r="M548" s="108">
        <v>3194</v>
      </c>
      <c r="N548" s="109" t="s">
        <v>1298</v>
      </c>
      <c r="O548" s="111" t="s">
        <v>156</v>
      </c>
      <c r="P548" s="109" t="s">
        <v>157</v>
      </c>
      <c r="Q548" s="109" t="s">
        <v>157</v>
      </c>
      <c r="R548" s="108">
        <v>2</v>
      </c>
      <c r="S548" s="111" t="s">
        <v>129</v>
      </c>
      <c r="T548" s="108">
        <v>1050103</v>
      </c>
      <c r="U548" s="108">
        <v>2010</v>
      </c>
      <c r="V548" s="108">
        <v>1476</v>
      </c>
      <c r="W548" s="108">
        <v>3</v>
      </c>
      <c r="X548" s="113">
        <v>2018</v>
      </c>
      <c r="Y548" s="113">
        <v>169</v>
      </c>
      <c r="Z548" s="113">
        <v>0</v>
      </c>
      <c r="AA548" s="114" t="s">
        <v>1570</v>
      </c>
      <c r="AB548" s="108">
        <v>950</v>
      </c>
      <c r="AC548" s="109" t="s">
        <v>1570</v>
      </c>
      <c r="AD548" s="152" t="s">
        <v>1571</v>
      </c>
      <c r="AE548" s="152" t="s">
        <v>1570</v>
      </c>
      <c r="AF548" s="153">
        <f t="shared" si="33"/>
        <v>-18</v>
      </c>
      <c r="AG548" s="154">
        <f t="shared" si="34"/>
        <v>38.39</v>
      </c>
      <c r="AH548" s="155">
        <f t="shared" si="35"/>
        <v>-691.02</v>
      </c>
      <c r="AI548" s="156"/>
    </row>
    <row r="549" spans="1:35" ht="60">
      <c r="A549" s="108">
        <v>2019</v>
      </c>
      <c r="B549" s="108">
        <v>494</v>
      </c>
      <c r="C549" s="109" t="s">
        <v>1440</v>
      </c>
      <c r="D549" s="150" t="s">
        <v>22</v>
      </c>
      <c r="E549" s="109" t="s">
        <v>1453</v>
      </c>
      <c r="F549" s="157" t="s">
        <v>23</v>
      </c>
      <c r="G549" s="112">
        <v>6.97</v>
      </c>
      <c r="H549" s="112">
        <v>1.25</v>
      </c>
      <c r="I549" s="143" t="s">
        <v>125</v>
      </c>
      <c r="J549" s="112">
        <f t="shared" si="32"/>
        <v>5.72</v>
      </c>
      <c r="K549" s="151" t="s">
        <v>490</v>
      </c>
      <c r="L549" s="108">
        <v>2019</v>
      </c>
      <c r="M549" s="108">
        <v>3194</v>
      </c>
      <c r="N549" s="109" t="s">
        <v>1298</v>
      </c>
      <c r="O549" s="111" t="s">
        <v>156</v>
      </c>
      <c r="P549" s="109" t="s">
        <v>157</v>
      </c>
      <c r="Q549" s="109" t="s">
        <v>157</v>
      </c>
      <c r="R549" s="108">
        <v>2</v>
      </c>
      <c r="S549" s="111" t="s">
        <v>129</v>
      </c>
      <c r="T549" s="108">
        <v>1050103</v>
      </c>
      <c r="U549" s="108">
        <v>2010</v>
      </c>
      <c r="V549" s="108">
        <v>1476</v>
      </c>
      <c r="W549" s="108">
        <v>3</v>
      </c>
      <c r="X549" s="113">
        <v>2019</v>
      </c>
      <c r="Y549" s="113">
        <v>131</v>
      </c>
      <c r="Z549" s="113">
        <v>0</v>
      </c>
      <c r="AA549" s="114" t="s">
        <v>1570</v>
      </c>
      <c r="AB549" s="108">
        <v>949</v>
      </c>
      <c r="AC549" s="109" t="s">
        <v>1570</v>
      </c>
      <c r="AD549" s="152" t="s">
        <v>1571</v>
      </c>
      <c r="AE549" s="152" t="s">
        <v>1570</v>
      </c>
      <c r="AF549" s="153">
        <f t="shared" si="33"/>
        <v>-18</v>
      </c>
      <c r="AG549" s="154">
        <f t="shared" si="34"/>
        <v>5.72</v>
      </c>
      <c r="AH549" s="155">
        <f t="shared" si="35"/>
        <v>-102.96</v>
      </c>
      <c r="AI549" s="156"/>
    </row>
    <row r="550" spans="1:35" ht="60">
      <c r="A550" s="108">
        <v>2019</v>
      </c>
      <c r="B550" s="108">
        <v>495</v>
      </c>
      <c r="C550" s="109" t="s">
        <v>1440</v>
      </c>
      <c r="D550" s="150" t="s">
        <v>24</v>
      </c>
      <c r="E550" s="109" t="s">
        <v>1453</v>
      </c>
      <c r="F550" s="157" t="s">
        <v>25</v>
      </c>
      <c r="G550" s="112">
        <v>117.58</v>
      </c>
      <c r="H550" s="112">
        <v>21.2</v>
      </c>
      <c r="I550" s="143" t="s">
        <v>125</v>
      </c>
      <c r="J550" s="112">
        <f t="shared" si="32"/>
        <v>96.38</v>
      </c>
      <c r="K550" s="151" t="s">
        <v>143</v>
      </c>
      <c r="L550" s="108">
        <v>2019</v>
      </c>
      <c r="M550" s="108">
        <v>3186</v>
      </c>
      <c r="N550" s="109" t="s">
        <v>1298</v>
      </c>
      <c r="O550" s="111" t="s">
        <v>156</v>
      </c>
      <c r="P550" s="109" t="s">
        <v>157</v>
      </c>
      <c r="Q550" s="109" t="s">
        <v>157</v>
      </c>
      <c r="R550" s="108">
        <v>8</v>
      </c>
      <c r="S550" s="111" t="s">
        <v>146</v>
      </c>
      <c r="T550" s="108">
        <v>1080203</v>
      </c>
      <c r="U550" s="108">
        <v>2890</v>
      </c>
      <c r="V550" s="108">
        <v>1937</v>
      </c>
      <c r="W550" s="108">
        <v>99</v>
      </c>
      <c r="X550" s="113">
        <v>2018</v>
      </c>
      <c r="Y550" s="113">
        <v>170</v>
      </c>
      <c r="Z550" s="113">
        <v>0</v>
      </c>
      <c r="AA550" s="114" t="s">
        <v>1570</v>
      </c>
      <c r="AB550" s="108">
        <v>951</v>
      </c>
      <c r="AC550" s="109" t="s">
        <v>1570</v>
      </c>
      <c r="AD550" s="152" t="s">
        <v>1571</v>
      </c>
      <c r="AE550" s="152" t="s">
        <v>1570</v>
      </c>
      <c r="AF550" s="153">
        <f t="shared" si="33"/>
        <v>-18</v>
      </c>
      <c r="AG550" s="154">
        <f t="shared" si="34"/>
        <v>96.38</v>
      </c>
      <c r="AH550" s="155">
        <f t="shared" si="35"/>
        <v>-1734.84</v>
      </c>
      <c r="AI550" s="156"/>
    </row>
    <row r="551" spans="1:35" ht="60">
      <c r="A551" s="108">
        <v>2019</v>
      </c>
      <c r="B551" s="108">
        <v>496</v>
      </c>
      <c r="C551" s="109" t="s">
        <v>1440</v>
      </c>
      <c r="D551" s="150" t="s">
        <v>26</v>
      </c>
      <c r="E551" s="109" t="s">
        <v>1453</v>
      </c>
      <c r="F551" s="157" t="s">
        <v>27</v>
      </c>
      <c r="G551" s="112">
        <v>78.22</v>
      </c>
      <c r="H551" s="112">
        <v>7.11</v>
      </c>
      <c r="I551" s="143" t="s">
        <v>125</v>
      </c>
      <c r="J551" s="112">
        <f t="shared" si="32"/>
        <v>71.11</v>
      </c>
      <c r="K551" s="151" t="s">
        <v>143</v>
      </c>
      <c r="L551" s="108">
        <v>2019</v>
      </c>
      <c r="M551" s="108">
        <v>3195</v>
      </c>
      <c r="N551" s="109" t="s">
        <v>1298</v>
      </c>
      <c r="O551" s="111" t="s">
        <v>156</v>
      </c>
      <c r="P551" s="109" t="s">
        <v>157</v>
      </c>
      <c r="Q551" s="109" t="s">
        <v>157</v>
      </c>
      <c r="R551" s="108">
        <v>5</v>
      </c>
      <c r="S551" s="111" t="s">
        <v>167</v>
      </c>
      <c r="T551" s="108">
        <v>1040103</v>
      </c>
      <c r="U551" s="108">
        <v>1460</v>
      </c>
      <c r="V551" s="108">
        <v>1346</v>
      </c>
      <c r="W551" s="108">
        <v>2</v>
      </c>
      <c r="X551" s="113">
        <v>2018</v>
      </c>
      <c r="Y551" s="113">
        <v>165</v>
      </c>
      <c r="Z551" s="113">
        <v>0</v>
      </c>
      <c r="AA551" s="114" t="s">
        <v>1570</v>
      </c>
      <c r="AB551" s="108">
        <v>947</v>
      </c>
      <c r="AC551" s="109" t="s">
        <v>1570</v>
      </c>
      <c r="AD551" s="152" t="s">
        <v>1571</v>
      </c>
      <c r="AE551" s="152" t="s">
        <v>1570</v>
      </c>
      <c r="AF551" s="153">
        <f t="shared" si="33"/>
        <v>-18</v>
      </c>
      <c r="AG551" s="154">
        <f t="shared" si="34"/>
        <v>71.11</v>
      </c>
      <c r="AH551" s="155">
        <f t="shared" si="35"/>
        <v>-1279.98</v>
      </c>
      <c r="AI551" s="156"/>
    </row>
    <row r="552" spans="1:35" ht="84">
      <c r="A552" s="108">
        <v>2019</v>
      </c>
      <c r="B552" s="108">
        <v>497</v>
      </c>
      <c r="C552" s="109" t="s">
        <v>1440</v>
      </c>
      <c r="D552" s="150" t="s">
        <v>28</v>
      </c>
      <c r="E552" s="109" t="s">
        <v>1453</v>
      </c>
      <c r="F552" s="157" t="s">
        <v>29</v>
      </c>
      <c r="G552" s="112">
        <v>93.66</v>
      </c>
      <c r="H552" s="112">
        <v>8.52</v>
      </c>
      <c r="I552" s="143" t="s">
        <v>125</v>
      </c>
      <c r="J552" s="112">
        <f t="shared" si="32"/>
        <v>85.14</v>
      </c>
      <c r="K552" s="151" t="s">
        <v>490</v>
      </c>
      <c r="L552" s="108">
        <v>2019</v>
      </c>
      <c r="M552" s="108">
        <v>3191</v>
      </c>
      <c r="N552" s="109" t="s">
        <v>1298</v>
      </c>
      <c r="O552" s="111" t="s">
        <v>156</v>
      </c>
      <c r="P552" s="109" t="s">
        <v>157</v>
      </c>
      <c r="Q552" s="109" t="s">
        <v>157</v>
      </c>
      <c r="R552" s="108">
        <v>5</v>
      </c>
      <c r="S552" s="111" t="s">
        <v>167</v>
      </c>
      <c r="T552" s="108">
        <v>1040203</v>
      </c>
      <c r="U552" s="108">
        <v>1570</v>
      </c>
      <c r="V552" s="108">
        <v>1366</v>
      </c>
      <c r="W552" s="108">
        <v>2</v>
      </c>
      <c r="X552" s="113">
        <v>2019</v>
      </c>
      <c r="Y552" s="113">
        <v>128</v>
      </c>
      <c r="Z552" s="113">
        <v>0</v>
      </c>
      <c r="AA552" s="114" t="s">
        <v>1570</v>
      </c>
      <c r="AB552" s="108">
        <v>948</v>
      </c>
      <c r="AC552" s="109" t="s">
        <v>1570</v>
      </c>
      <c r="AD552" s="152" t="s">
        <v>1571</v>
      </c>
      <c r="AE552" s="152" t="s">
        <v>1570</v>
      </c>
      <c r="AF552" s="153">
        <f t="shared" si="33"/>
        <v>-18</v>
      </c>
      <c r="AG552" s="154">
        <f t="shared" si="34"/>
        <v>85.14</v>
      </c>
      <c r="AH552" s="155">
        <f t="shared" si="35"/>
        <v>-1532.52</v>
      </c>
      <c r="AI552" s="156"/>
    </row>
    <row r="553" spans="1:35" ht="84">
      <c r="A553" s="108">
        <v>2019</v>
      </c>
      <c r="B553" s="108">
        <v>497</v>
      </c>
      <c r="C553" s="109" t="s">
        <v>1440</v>
      </c>
      <c r="D553" s="150" t="s">
        <v>28</v>
      </c>
      <c r="E553" s="109" t="s">
        <v>1453</v>
      </c>
      <c r="F553" s="157" t="s">
        <v>29</v>
      </c>
      <c r="G553" s="112">
        <v>70.77</v>
      </c>
      <c r="H553" s="112">
        <v>6.43</v>
      </c>
      <c r="I553" s="143" t="s">
        <v>125</v>
      </c>
      <c r="J553" s="112">
        <f t="shared" si="32"/>
        <v>64.34</v>
      </c>
      <c r="K553" s="151" t="s">
        <v>143</v>
      </c>
      <c r="L553" s="108">
        <v>2019</v>
      </c>
      <c r="M553" s="108">
        <v>3191</v>
      </c>
      <c r="N553" s="109" t="s">
        <v>1298</v>
      </c>
      <c r="O553" s="111" t="s">
        <v>156</v>
      </c>
      <c r="P553" s="109" t="s">
        <v>157</v>
      </c>
      <c r="Q553" s="109" t="s">
        <v>157</v>
      </c>
      <c r="R553" s="108">
        <v>5</v>
      </c>
      <c r="S553" s="111" t="s">
        <v>167</v>
      </c>
      <c r="T553" s="108">
        <v>1040103</v>
      </c>
      <c r="U553" s="108">
        <v>1460</v>
      </c>
      <c r="V553" s="108">
        <v>1346</v>
      </c>
      <c r="W553" s="108">
        <v>2</v>
      </c>
      <c r="X553" s="113">
        <v>2018</v>
      </c>
      <c r="Y553" s="113">
        <v>165</v>
      </c>
      <c r="Z553" s="113">
        <v>0</v>
      </c>
      <c r="AA553" s="114" t="s">
        <v>1570</v>
      </c>
      <c r="AB553" s="108">
        <v>947</v>
      </c>
      <c r="AC553" s="109" t="s">
        <v>1570</v>
      </c>
      <c r="AD553" s="152" t="s">
        <v>1571</v>
      </c>
      <c r="AE553" s="152" t="s">
        <v>1570</v>
      </c>
      <c r="AF553" s="153">
        <f t="shared" si="33"/>
        <v>-18</v>
      </c>
      <c r="AG553" s="154">
        <f t="shared" si="34"/>
        <v>64.34</v>
      </c>
      <c r="AH553" s="155">
        <f t="shared" si="35"/>
        <v>-1158.1200000000001</v>
      </c>
      <c r="AI553" s="156"/>
    </row>
    <row r="554" spans="1:35" ht="60">
      <c r="A554" s="108">
        <v>2019</v>
      </c>
      <c r="B554" s="108">
        <v>498</v>
      </c>
      <c r="C554" s="109" t="s">
        <v>1440</v>
      </c>
      <c r="D554" s="150" t="s">
        <v>30</v>
      </c>
      <c r="E554" s="109" t="s">
        <v>1453</v>
      </c>
      <c r="F554" s="157" t="s">
        <v>31</v>
      </c>
      <c r="G554" s="112">
        <v>2447.66</v>
      </c>
      <c r="H554" s="112">
        <v>441.38</v>
      </c>
      <c r="I554" s="143" t="s">
        <v>125</v>
      </c>
      <c r="J554" s="112">
        <f t="shared" si="32"/>
        <v>2006.2799999999997</v>
      </c>
      <c r="K554" s="151" t="s">
        <v>143</v>
      </c>
      <c r="L554" s="108">
        <v>2019</v>
      </c>
      <c r="M554" s="108">
        <v>3187</v>
      </c>
      <c r="N554" s="109" t="s">
        <v>1298</v>
      </c>
      <c r="O554" s="111" t="s">
        <v>156</v>
      </c>
      <c r="P554" s="109" t="s">
        <v>157</v>
      </c>
      <c r="Q554" s="109" t="s">
        <v>157</v>
      </c>
      <c r="R554" s="108">
        <v>8</v>
      </c>
      <c r="S554" s="111" t="s">
        <v>146</v>
      </c>
      <c r="T554" s="108">
        <v>1080203</v>
      </c>
      <c r="U554" s="108">
        <v>2890</v>
      </c>
      <c r="V554" s="108">
        <v>1937</v>
      </c>
      <c r="W554" s="108">
        <v>99</v>
      </c>
      <c r="X554" s="113">
        <v>2018</v>
      </c>
      <c r="Y554" s="113">
        <v>170</v>
      </c>
      <c r="Z554" s="113">
        <v>0</v>
      </c>
      <c r="AA554" s="114" t="s">
        <v>1570</v>
      </c>
      <c r="AB554" s="108">
        <v>951</v>
      </c>
      <c r="AC554" s="109" t="s">
        <v>1570</v>
      </c>
      <c r="AD554" s="152" t="s">
        <v>1571</v>
      </c>
      <c r="AE554" s="152" t="s">
        <v>1570</v>
      </c>
      <c r="AF554" s="153">
        <f t="shared" si="33"/>
        <v>-18</v>
      </c>
      <c r="AG554" s="154">
        <f t="shared" si="34"/>
        <v>2006.2799999999997</v>
      </c>
      <c r="AH554" s="155">
        <f t="shared" si="35"/>
        <v>-36113.03999999999</v>
      </c>
      <c r="AI554" s="156"/>
    </row>
    <row r="555" spans="1:35" ht="60">
      <c r="A555" s="108">
        <v>2019</v>
      </c>
      <c r="B555" s="108">
        <v>499</v>
      </c>
      <c r="C555" s="109" t="s">
        <v>1440</v>
      </c>
      <c r="D555" s="150" t="s">
        <v>32</v>
      </c>
      <c r="E555" s="109" t="s">
        <v>1453</v>
      </c>
      <c r="F555" s="157" t="s">
        <v>33</v>
      </c>
      <c r="G555" s="112">
        <v>78.76</v>
      </c>
      <c r="H555" s="112">
        <v>14.2</v>
      </c>
      <c r="I555" s="143" t="s">
        <v>125</v>
      </c>
      <c r="J555" s="112">
        <f t="shared" si="32"/>
        <v>64.56</v>
      </c>
      <c r="K555" s="151" t="s">
        <v>143</v>
      </c>
      <c r="L555" s="108">
        <v>2019</v>
      </c>
      <c r="M555" s="108">
        <v>3197</v>
      </c>
      <c r="N555" s="109" t="s">
        <v>1298</v>
      </c>
      <c r="O555" s="111" t="s">
        <v>156</v>
      </c>
      <c r="P555" s="109" t="s">
        <v>157</v>
      </c>
      <c r="Q555" s="109" t="s">
        <v>157</v>
      </c>
      <c r="R555" s="108">
        <v>8</v>
      </c>
      <c r="S555" s="111" t="s">
        <v>146</v>
      </c>
      <c r="T555" s="108">
        <v>1080203</v>
      </c>
      <c r="U555" s="108">
        <v>2890</v>
      </c>
      <c r="V555" s="108">
        <v>1937</v>
      </c>
      <c r="W555" s="108">
        <v>99</v>
      </c>
      <c r="X555" s="113">
        <v>2018</v>
      </c>
      <c r="Y555" s="113">
        <v>170</v>
      </c>
      <c r="Z555" s="113">
        <v>0</v>
      </c>
      <c r="AA555" s="114" t="s">
        <v>1570</v>
      </c>
      <c r="AB555" s="108">
        <v>951</v>
      </c>
      <c r="AC555" s="109" t="s">
        <v>1570</v>
      </c>
      <c r="AD555" s="152" t="s">
        <v>1571</v>
      </c>
      <c r="AE555" s="152" t="s">
        <v>1570</v>
      </c>
      <c r="AF555" s="153">
        <f t="shared" si="33"/>
        <v>-18</v>
      </c>
      <c r="AG555" s="154">
        <f t="shared" si="34"/>
        <v>64.56</v>
      </c>
      <c r="AH555" s="155">
        <f t="shared" si="35"/>
        <v>-1162.08</v>
      </c>
      <c r="AI555" s="156"/>
    </row>
    <row r="556" spans="1:35" ht="48">
      <c r="A556" s="108">
        <v>2019</v>
      </c>
      <c r="B556" s="108">
        <v>500</v>
      </c>
      <c r="C556" s="109" t="s">
        <v>1440</v>
      </c>
      <c r="D556" s="150" t="s">
        <v>34</v>
      </c>
      <c r="E556" s="109" t="s">
        <v>1453</v>
      </c>
      <c r="F556" s="157" t="s">
        <v>35</v>
      </c>
      <c r="G556" s="112">
        <v>53</v>
      </c>
      <c r="H556" s="112">
        <v>9.56</v>
      </c>
      <c r="I556" s="143" t="s">
        <v>125</v>
      </c>
      <c r="J556" s="112">
        <f t="shared" si="32"/>
        <v>43.44</v>
      </c>
      <c r="K556" s="151" t="s">
        <v>490</v>
      </c>
      <c r="L556" s="108">
        <v>2019</v>
      </c>
      <c r="M556" s="108">
        <v>3196</v>
      </c>
      <c r="N556" s="109" t="s">
        <v>1298</v>
      </c>
      <c r="O556" s="111" t="s">
        <v>156</v>
      </c>
      <c r="P556" s="109" t="s">
        <v>157</v>
      </c>
      <c r="Q556" s="109" t="s">
        <v>157</v>
      </c>
      <c r="R556" s="108">
        <v>8</v>
      </c>
      <c r="S556" s="111" t="s">
        <v>146</v>
      </c>
      <c r="T556" s="108">
        <v>1100503</v>
      </c>
      <c r="U556" s="108">
        <v>4210</v>
      </c>
      <c r="V556" s="108">
        <v>1656</v>
      </c>
      <c r="W556" s="108">
        <v>99</v>
      </c>
      <c r="X556" s="113">
        <v>2019</v>
      </c>
      <c r="Y556" s="113">
        <v>130</v>
      </c>
      <c r="Z556" s="113">
        <v>0</v>
      </c>
      <c r="AA556" s="114" t="s">
        <v>1570</v>
      </c>
      <c r="AB556" s="108">
        <v>953</v>
      </c>
      <c r="AC556" s="109" t="s">
        <v>1570</v>
      </c>
      <c r="AD556" s="152" t="s">
        <v>1571</v>
      </c>
      <c r="AE556" s="152" t="s">
        <v>1570</v>
      </c>
      <c r="AF556" s="153">
        <f t="shared" si="33"/>
        <v>-18</v>
      </c>
      <c r="AG556" s="154">
        <f t="shared" si="34"/>
        <v>43.44</v>
      </c>
      <c r="AH556" s="155">
        <f t="shared" si="35"/>
        <v>-781.92</v>
      </c>
      <c r="AI556" s="156"/>
    </row>
    <row r="557" spans="1:35" ht="60">
      <c r="A557" s="108">
        <v>2019</v>
      </c>
      <c r="B557" s="108">
        <v>501</v>
      </c>
      <c r="C557" s="109" t="s">
        <v>1440</v>
      </c>
      <c r="D557" s="150" t="s">
        <v>36</v>
      </c>
      <c r="E557" s="109" t="s">
        <v>1453</v>
      </c>
      <c r="F557" s="157" t="s">
        <v>37</v>
      </c>
      <c r="G557" s="112">
        <v>22.97</v>
      </c>
      <c r="H557" s="112">
        <v>4.14</v>
      </c>
      <c r="I557" s="143" t="s">
        <v>125</v>
      </c>
      <c r="J557" s="112">
        <f t="shared" si="32"/>
        <v>18.83</v>
      </c>
      <c r="K557" s="151" t="s">
        <v>143</v>
      </c>
      <c r="L557" s="108">
        <v>2019</v>
      </c>
      <c r="M557" s="108">
        <v>3188</v>
      </c>
      <c r="N557" s="109" t="s">
        <v>1298</v>
      </c>
      <c r="O557" s="111" t="s">
        <v>156</v>
      </c>
      <c r="P557" s="109" t="s">
        <v>157</v>
      </c>
      <c r="Q557" s="109" t="s">
        <v>157</v>
      </c>
      <c r="R557" s="108">
        <v>8</v>
      </c>
      <c r="S557" s="111" t="s">
        <v>146</v>
      </c>
      <c r="T557" s="108">
        <v>1080203</v>
      </c>
      <c r="U557" s="108">
        <v>2890</v>
      </c>
      <c r="V557" s="108">
        <v>1937</v>
      </c>
      <c r="W557" s="108">
        <v>99</v>
      </c>
      <c r="X557" s="113">
        <v>2018</v>
      </c>
      <c r="Y557" s="113">
        <v>170</v>
      </c>
      <c r="Z557" s="113">
        <v>0</v>
      </c>
      <c r="AA557" s="114" t="s">
        <v>1570</v>
      </c>
      <c r="AB557" s="108">
        <v>951</v>
      </c>
      <c r="AC557" s="109" t="s">
        <v>1570</v>
      </c>
      <c r="AD557" s="152" t="s">
        <v>1571</v>
      </c>
      <c r="AE557" s="152" t="s">
        <v>1570</v>
      </c>
      <c r="AF557" s="153">
        <f t="shared" si="33"/>
        <v>-18</v>
      </c>
      <c r="AG557" s="154">
        <f t="shared" si="34"/>
        <v>18.83</v>
      </c>
      <c r="AH557" s="155">
        <f t="shared" si="35"/>
        <v>-338.93999999999994</v>
      </c>
      <c r="AI557" s="156"/>
    </row>
    <row r="558" spans="1:35" ht="48">
      <c r="A558" s="108">
        <v>2019</v>
      </c>
      <c r="B558" s="108">
        <v>502</v>
      </c>
      <c r="C558" s="109" t="s">
        <v>1440</v>
      </c>
      <c r="D558" s="150" t="s">
        <v>38</v>
      </c>
      <c r="E558" s="109" t="s">
        <v>1453</v>
      </c>
      <c r="F558" s="157" t="s">
        <v>39</v>
      </c>
      <c r="G558" s="112">
        <v>22.97</v>
      </c>
      <c r="H558" s="112">
        <v>4.14</v>
      </c>
      <c r="I558" s="143" t="s">
        <v>125</v>
      </c>
      <c r="J558" s="112">
        <f t="shared" si="32"/>
        <v>18.83</v>
      </c>
      <c r="K558" s="151" t="s">
        <v>143</v>
      </c>
      <c r="L558" s="108">
        <v>2019</v>
      </c>
      <c r="M558" s="108">
        <v>3189</v>
      </c>
      <c r="N558" s="109" t="s">
        <v>1298</v>
      </c>
      <c r="O558" s="111" t="s">
        <v>156</v>
      </c>
      <c r="P558" s="109" t="s">
        <v>157</v>
      </c>
      <c r="Q558" s="109" t="s">
        <v>157</v>
      </c>
      <c r="R558" s="108">
        <v>8</v>
      </c>
      <c r="S558" s="111" t="s">
        <v>146</v>
      </c>
      <c r="T558" s="108">
        <v>1080203</v>
      </c>
      <c r="U558" s="108">
        <v>2890</v>
      </c>
      <c r="V558" s="108">
        <v>1937</v>
      </c>
      <c r="W558" s="108">
        <v>99</v>
      </c>
      <c r="X558" s="113">
        <v>2018</v>
      </c>
      <c r="Y558" s="113">
        <v>170</v>
      </c>
      <c r="Z558" s="113">
        <v>0</v>
      </c>
      <c r="AA558" s="114" t="s">
        <v>1570</v>
      </c>
      <c r="AB558" s="108">
        <v>951</v>
      </c>
      <c r="AC558" s="109" t="s">
        <v>1570</v>
      </c>
      <c r="AD558" s="152" t="s">
        <v>1571</v>
      </c>
      <c r="AE558" s="152" t="s">
        <v>1570</v>
      </c>
      <c r="AF558" s="153">
        <f t="shared" si="33"/>
        <v>-18</v>
      </c>
      <c r="AG558" s="154">
        <f t="shared" si="34"/>
        <v>18.83</v>
      </c>
      <c r="AH558" s="155">
        <f t="shared" si="35"/>
        <v>-338.93999999999994</v>
      </c>
      <c r="AI558" s="156"/>
    </row>
    <row r="559" spans="1:35" ht="60">
      <c r="A559" s="108">
        <v>2019</v>
      </c>
      <c r="B559" s="108">
        <v>503</v>
      </c>
      <c r="C559" s="109" t="s">
        <v>1440</v>
      </c>
      <c r="D559" s="150" t="s">
        <v>40</v>
      </c>
      <c r="E559" s="109" t="s">
        <v>1453</v>
      </c>
      <c r="F559" s="157" t="s">
        <v>41</v>
      </c>
      <c r="G559" s="112">
        <v>23.14</v>
      </c>
      <c r="H559" s="112">
        <v>4.17</v>
      </c>
      <c r="I559" s="143" t="s">
        <v>125</v>
      </c>
      <c r="J559" s="112">
        <f t="shared" si="32"/>
        <v>18.97</v>
      </c>
      <c r="K559" s="151" t="s">
        <v>143</v>
      </c>
      <c r="L559" s="108">
        <v>2019</v>
      </c>
      <c r="M559" s="108">
        <v>3198</v>
      </c>
      <c r="N559" s="109" t="s">
        <v>1298</v>
      </c>
      <c r="O559" s="111" t="s">
        <v>156</v>
      </c>
      <c r="P559" s="109" t="s">
        <v>157</v>
      </c>
      <c r="Q559" s="109" t="s">
        <v>157</v>
      </c>
      <c r="R559" s="108">
        <v>8</v>
      </c>
      <c r="S559" s="111" t="s">
        <v>146</v>
      </c>
      <c r="T559" s="108">
        <v>1080203</v>
      </c>
      <c r="U559" s="108">
        <v>2890</v>
      </c>
      <c r="V559" s="108">
        <v>1937</v>
      </c>
      <c r="W559" s="108">
        <v>99</v>
      </c>
      <c r="X559" s="113">
        <v>2018</v>
      </c>
      <c r="Y559" s="113">
        <v>170</v>
      </c>
      <c r="Z559" s="113">
        <v>0</v>
      </c>
      <c r="AA559" s="114" t="s">
        <v>1570</v>
      </c>
      <c r="AB559" s="108">
        <v>951</v>
      </c>
      <c r="AC559" s="109" t="s">
        <v>1570</v>
      </c>
      <c r="AD559" s="152" t="s">
        <v>1571</v>
      </c>
      <c r="AE559" s="152" t="s">
        <v>1570</v>
      </c>
      <c r="AF559" s="153">
        <f t="shared" si="33"/>
        <v>-18</v>
      </c>
      <c r="AG559" s="154">
        <f t="shared" si="34"/>
        <v>18.97</v>
      </c>
      <c r="AH559" s="155">
        <f t="shared" si="35"/>
        <v>-341.46</v>
      </c>
      <c r="AI559" s="156"/>
    </row>
    <row r="560" spans="1:35" ht="60">
      <c r="A560" s="108">
        <v>2019</v>
      </c>
      <c r="B560" s="108">
        <v>504</v>
      </c>
      <c r="C560" s="109" t="s">
        <v>1440</v>
      </c>
      <c r="D560" s="150" t="s">
        <v>42</v>
      </c>
      <c r="E560" s="109" t="s">
        <v>1453</v>
      </c>
      <c r="F560" s="157" t="s">
        <v>43</v>
      </c>
      <c r="G560" s="112">
        <v>17.39</v>
      </c>
      <c r="H560" s="112">
        <v>3.14</v>
      </c>
      <c r="I560" s="143" t="s">
        <v>125</v>
      </c>
      <c r="J560" s="112">
        <f t="shared" si="32"/>
        <v>14.25</v>
      </c>
      <c r="K560" s="151" t="s">
        <v>143</v>
      </c>
      <c r="L560" s="108">
        <v>2019</v>
      </c>
      <c r="M560" s="108">
        <v>3192</v>
      </c>
      <c r="N560" s="109" t="s">
        <v>1298</v>
      </c>
      <c r="O560" s="111" t="s">
        <v>156</v>
      </c>
      <c r="P560" s="109" t="s">
        <v>157</v>
      </c>
      <c r="Q560" s="109" t="s">
        <v>157</v>
      </c>
      <c r="R560" s="108">
        <v>8</v>
      </c>
      <c r="S560" s="111" t="s">
        <v>146</v>
      </c>
      <c r="T560" s="108">
        <v>1080203</v>
      </c>
      <c r="U560" s="108">
        <v>2890</v>
      </c>
      <c r="V560" s="108">
        <v>1937</v>
      </c>
      <c r="W560" s="108">
        <v>99</v>
      </c>
      <c r="X560" s="113">
        <v>2018</v>
      </c>
      <c r="Y560" s="113">
        <v>170</v>
      </c>
      <c r="Z560" s="113">
        <v>0</v>
      </c>
      <c r="AA560" s="114" t="s">
        <v>1570</v>
      </c>
      <c r="AB560" s="108">
        <v>952</v>
      </c>
      <c r="AC560" s="109" t="s">
        <v>1570</v>
      </c>
      <c r="AD560" s="152" t="s">
        <v>1571</v>
      </c>
      <c r="AE560" s="152" t="s">
        <v>1570</v>
      </c>
      <c r="AF560" s="153">
        <f t="shared" si="33"/>
        <v>-18</v>
      </c>
      <c r="AG560" s="154">
        <f t="shared" si="34"/>
        <v>14.25</v>
      </c>
      <c r="AH560" s="155">
        <f t="shared" si="35"/>
        <v>-256.5</v>
      </c>
      <c r="AI560" s="156"/>
    </row>
    <row r="561" spans="1:35" ht="108">
      <c r="A561" s="108">
        <v>2019</v>
      </c>
      <c r="B561" s="108">
        <v>505</v>
      </c>
      <c r="C561" s="109" t="s">
        <v>1440</v>
      </c>
      <c r="D561" s="150" t="s">
        <v>44</v>
      </c>
      <c r="E561" s="109" t="s">
        <v>1440</v>
      </c>
      <c r="F561" s="157" t="s">
        <v>45</v>
      </c>
      <c r="G561" s="112">
        <v>100.65</v>
      </c>
      <c r="H561" s="112">
        <v>18.15</v>
      </c>
      <c r="I561" s="143" t="s">
        <v>125</v>
      </c>
      <c r="J561" s="112">
        <f t="shared" si="32"/>
        <v>82.5</v>
      </c>
      <c r="K561" s="151" t="s">
        <v>1041</v>
      </c>
      <c r="L561" s="108">
        <v>2019</v>
      </c>
      <c r="M561" s="108">
        <v>3211</v>
      </c>
      <c r="N561" s="109" t="s">
        <v>1440</v>
      </c>
      <c r="O561" s="111" t="s">
        <v>1042</v>
      </c>
      <c r="P561" s="109" t="s">
        <v>310</v>
      </c>
      <c r="Q561" s="109" t="s">
        <v>126</v>
      </c>
      <c r="R561" s="108">
        <v>2</v>
      </c>
      <c r="S561" s="111" t="s">
        <v>129</v>
      </c>
      <c r="T561" s="108">
        <v>1010803</v>
      </c>
      <c r="U561" s="108">
        <v>800</v>
      </c>
      <c r="V561" s="108">
        <v>1043</v>
      </c>
      <c r="W561" s="108">
        <v>1</v>
      </c>
      <c r="X561" s="113">
        <v>2019</v>
      </c>
      <c r="Y561" s="113">
        <v>9</v>
      </c>
      <c r="Z561" s="113">
        <v>0</v>
      </c>
      <c r="AA561" s="114" t="s">
        <v>1570</v>
      </c>
      <c r="AB561" s="108">
        <v>944</v>
      </c>
      <c r="AC561" s="109" t="s">
        <v>1570</v>
      </c>
      <c r="AD561" s="152" t="s">
        <v>1603</v>
      </c>
      <c r="AE561" s="152" t="s">
        <v>1570</v>
      </c>
      <c r="AF561" s="153">
        <f t="shared" si="33"/>
        <v>-19</v>
      </c>
      <c r="AG561" s="154">
        <f t="shared" si="34"/>
        <v>82.5</v>
      </c>
      <c r="AH561" s="155">
        <f t="shared" si="35"/>
        <v>-1567.5</v>
      </c>
      <c r="AI561" s="156"/>
    </row>
    <row r="562" spans="1:35" ht="72">
      <c r="A562" s="108">
        <v>2019</v>
      </c>
      <c r="B562" s="108">
        <v>506</v>
      </c>
      <c r="C562" s="109" t="s">
        <v>1470</v>
      </c>
      <c r="D562" s="150" t="s">
        <v>1604</v>
      </c>
      <c r="E562" s="109" t="s">
        <v>1298</v>
      </c>
      <c r="F562" s="157" t="s">
        <v>1605</v>
      </c>
      <c r="G562" s="112">
        <v>1423</v>
      </c>
      <c r="H562" s="112">
        <v>236.22</v>
      </c>
      <c r="I562" s="143" t="s">
        <v>256</v>
      </c>
      <c r="J562" s="112">
        <f t="shared" si="32"/>
        <v>1423</v>
      </c>
      <c r="K562" s="151" t="s">
        <v>1606</v>
      </c>
      <c r="L562" s="108">
        <v>2019</v>
      </c>
      <c r="M562" s="108">
        <v>3208</v>
      </c>
      <c r="N562" s="109" t="s">
        <v>1440</v>
      </c>
      <c r="O562" s="111" t="s">
        <v>1607</v>
      </c>
      <c r="P562" s="109" t="s">
        <v>1608</v>
      </c>
      <c r="Q562" s="109" t="s">
        <v>126</v>
      </c>
      <c r="R562" s="108">
        <v>8</v>
      </c>
      <c r="S562" s="111" t="s">
        <v>146</v>
      </c>
      <c r="T562" s="108">
        <v>2010501</v>
      </c>
      <c r="U562" s="108">
        <v>6130</v>
      </c>
      <c r="V562" s="108">
        <v>7030</v>
      </c>
      <c r="W562" s="108">
        <v>99</v>
      </c>
      <c r="X562" s="113">
        <v>2019</v>
      </c>
      <c r="Y562" s="113">
        <v>294</v>
      </c>
      <c r="Z562" s="113">
        <v>0</v>
      </c>
      <c r="AA562" s="114" t="s">
        <v>126</v>
      </c>
      <c r="AB562" s="108">
        <v>983</v>
      </c>
      <c r="AC562" s="109" t="s">
        <v>1544</v>
      </c>
      <c r="AD562" s="152" t="s">
        <v>1603</v>
      </c>
      <c r="AE562" s="152" t="s">
        <v>1544</v>
      </c>
      <c r="AF562" s="153">
        <f t="shared" si="33"/>
        <v>-12</v>
      </c>
      <c r="AG562" s="154">
        <f t="shared" si="34"/>
        <v>1423</v>
      </c>
      <c r="AH562" s="155">
        <f t="shared" si="35"/>
        <v>-17076</v>
      </c>
      <c r="AI562" s="156"/>
    </row>
    <row r="563" spans="1:35" ht="108">
      <c r="A563" s="108">
        <v>2019</v>
      </c>
      <c r="B563" s="108">
        <v>506</v>
      </c>
      <c r="C563" s="109" t="s">
        <v>1470</v>
      </c>
      <c r="D563" s="150" t="s">
        <v>1604</v>
      </c>
      <c r="E563" s="109" t="s">
        <v>1298</v>
      </c>
      <c r="F563" s="157" t="s">
        <v>1609</v>
      </c>
      <c r="G563" s="112">
        <v>2348.6</v>
      </c>
      <c r="H563" s="112">
        <v>389.88</v>
      </c>
      <c r="I563" s="143" t="s">
        <v>256</v>
      </c>
      <c r="J563" s="112">
        <f t="shared" si="32"/>
        <v>2348.6</v>
      </c>
      <c r="K563" s="151" t="s">
        <v>1606</v>
      </c>
      <c r="L563" s="108">
        <v>2019</v>
      </c>
      <c r="M563" s="108">
        <v>3208</v>
      </c>
      <c r="N563" s="109" t="s">
        <v>1440</v>
      </c>
      <c r="O563" s="111" t="s">
        <v>1607</v>
      </c>
      <c r="P563" s="109" t="s">
        <v>1608</v>
      </c>
      <c r="Q563" s="109" t="s">
        <v>126</v>
      </c>
      <c r="R563" s="108">
        <v>8</v>
      </c>
      <c r="S563" s="111" t="s">
        <v>146</v>
      </c>
      <c r="T563" s="108">
        <v>1010603</v>
      </c>
      <c r="U563" s="108">
        <v>580</v>
      </c>
      <c r="V563" s="108">
        <v>1086</v>
      </c>
      <c r="W563" s="108">
        <v>99</v>
      </c>
      <c r="X563" s="113">
        <v>2019</v>
      </c>
      <c r="Y563" s="113">
        <v>69</v>
      </c>
      <c r="Z563" s="113">
        <v>0</v>
      </c>
      <c r="AA563" s="114" t="s">
        <v>126</v>
      </c>
      <c r="AB563" s="108">
        <v>982</v>
      </c>
      <c r="AC563" s="109" t="s">
        <v>1544</v>
      </c>
      <c r="AD563" s="152" t="s">
        <v>1603</v>
      </c>
      <c r="AE563" s="152" t="s">
        <v>1544</v>
      </c>
      <c r="AF563" s="153">
        <f t="shared" si="33"/>
        <v>-12</v>
      </c>
      <c r="AG563" s="154">
        <f t="shared" si="34"/>
        <v>2348.6</v>
      </c>
      <c r="AH563" s="155">
        <f t="shared" si="35"/>
        <v>-28183.199999999997</v>
      </c>
      <c r="AI563" s="156"/>
    </row>
    <row r="564" spans="1:35" ht="72">
      <c r="A564" s="108">
        <v>2019</v>
      </c>
      <c r="B564" s="108">
        <v>507</v>
      </c>
      <c r="C564" s="109" t="s">
        <v>1610</v>
      </c>
      <c r="D564" s="150" t="s">
        <v>1611</v>
      </c>
      <c r="E564" s="109" t="s">
        <v>1298</v>
      </c>
      <c r="F564" s="157" t="s">
        <v>1612</v>
      </c>
      <c r="G564" s="112">
        <v>189.88</v>
      </c>
      <c r="H564" s="112">
        <v>34.24</v>
      </c>
      <c r="I564" s="143" t="s">
        <v>125</v>
      </c>
      <c r="J564" s="112">
        <f t="shared" si="32"/>
        <v>155.64</v>
      </c>
      <c r="K564" s="151" t="s">
        <v>1175</v>
      </c>
      <c r="L564" s="108">
        <v>2019</v>
      </c>
      <c r="M564" s="108">
        <v>3219</v>
      </c>
      <c r="N564" s="109" t="s">
        <v>1470</v>
      </c>
      <c r="O564" s="111" t="s">
        <v>686</v>
      </c>
      <c r="P564" s="109" t="s">
        <v>687</v>
      </c>
      <c r="Q564" s="109" t="s">
        <v>688</v>
      </c>
      <c r="R564" s="108">
        <v>8</v>
      </c>
      <c r="S564" s="111" t="s">
        <v>146</v>
      </c>
      <c r="T564" s="108">
        <v>1010503</v>
      </c>
      <c r="U564" s="108">
        <v>470</v>
      </c>
      <c r="V564" s="108">
        <v>1062</v>
      </c>
      <c r="W564" s="108">
        <v>99</v>
      </c>
      <c r="X564" s="113">
        <v>2019</v>
      </c>
      <c r="Y564" s="113">
        <v>11</v>
      </c>
      <c r="Z564" s="113">
        <v>0</v>
      </c>
      <c r="AA564" s="114" t="s">
        <v>1570</v>
      </c>
      <c r="AB564" s="108">
        <v>941</v>
      </c>
      <c r="AC564" s="109" t="s">
        <v>1570</v>
      </c>
      <c r="AD564" s="152" t="s">
        <v>1613</v>
      </c>
      <c r="AE564" s="152" t="s">
        <v>1570</v>
      </c>
      <c r="AF564" s="153">
        <f t="shared" si="33"/>
        <v>-20</v>
      </c>
      <c r="AG564" s="154">
        <f t="shared" si="34"/>
        <v>155.64</v>
      </c>
      <c r="AH564" s="155">
        <f t="shared" si="35"/>
        <v>-3112.7999999999997</v>
      </c>
      <c r="AI564" s="156"/>
    </row>
    <row r="565" spans="1:35" ht="192">
      <c r="A565" s="108">
        <v>2019</v>
      </c>
      <c r="B565" s="108">
        <v>508</v>
      </c>
      <c r="C565" s="109" t="s">
        <v>1614</v>
      </c>
      <c r="D565" s="150" t="s">
        <v>1615</v>
      </c>
      <c r="E565" s="109" t="s">
        <v>1610</v>
      </c>
      <c r="F565" s="157" t="s">
        <v>1616</v>
      </c>
      <c r="G565" s="112">
        <v>2562</v>
      </c>
      <c r="H565" s="112">
        <v>462</v>
      </c>
      <c r="I565" s="143" t="s">
        <v>125</v>
      </c>
      <c r="J565" s="112">
        <f t="shared" si="32"/>
        <v>2100</v>
      </c>
      <c r="K565" s="151" t="s">
        <v>1410</v>
      </c>
      <c r="L565" s="108">
        <v>2019</v>
      </c>
      <c r="M565" s="108">
        <v>3242</v>
      </c>
      <c r="N565" s="109" t="s">
        <v>1610</v>
      </c>
      <c r="O565" s="111" t="s">
        <v>340</v>
      </c>
      <c r="P565" s="109" t="s">
        <v>341</v>
      </c>
      <c r="Q565" s="109" t="s">
        <v>126</v>
      </c>
      <c r="R565" s="108">
        <v>8</v>
      </c>
      <c r="S565" s="111" t="s">
        <v>146</v>
      </c>
      <c r="T565" s="108">
        <v>2040101</v>
      </c>
      <c r="U565" s="108">
        <v>7030</v>
      </c>
      <c r="V565" s="108">
        <v>7230</v>
      </c>
      <c r="W565" s="108">
        <v>99</v>
      </c>
      <c r="X565" s="113">
        <v>2019</v>
      </c>
      <c r="Y565" s="113">
        <v>97</v>
      </c>
      <c r="Z565" s="113">
        <v>0</v>
      </c>
      <c r="AA565" s="114" t="s">
        <v>126</v>
      </c>
      <c r="AB565" s="108">
        <v>1208</v>
      </c>
      <c r="AC565" s="109" t="s">
        <v>1617</v>
      </c>
      <c r="AD565" s="152" t="s">
        <v>1618</v>
      </c>
      <c r="AE565" s="152" t="s">
        <v>1617</v>
      </c>
      <c r="AF565" s="153">
        <f t="shared" si="33"/>
        <v>40</v>
      </c>
      <c r="AG565" s="154">
        <f t="shared" si="34"/>
        <v>2100</v>
      </c>
      <c r="AH565" s="155">
        <f t="shared" si="35"/>
        <v>84000</v>
      </c>
      <c r="AI565" s="156"/>
    </row>
    <row r="566" spans="1:35" ht="72">
      <c r="A566" s="108">
        <v>2019</v>
      </c>
      <c r="B566" s="108">
        <v>509</v>
      </c>
      <c r="C566" s="109" t="s">
        <v>1619</v>
      </c>
      <c r="D566" s="150" t="s">
        <v>1620</v>
      </c>
      <c r="E566" s="109" t="s">
        <v>1614</v>
      </c>
      <c r="F566" s="157" t="s">
        <v>1334</v>
      </c>
      <c r="G566" s="112">
        <v>39.44</v>
      </c>
      <c r="H566" s="112">
        <v>7.11</v>
      </c>
      <c r="I566" s="143" t="s">
        <v>125</v>
      </c>
      <c r="J566" s="112">
        <f t="shared" si="32"/>
        <v>32.33</v>
      </c>
      <c r="K566" s="151" t="s">
        <v>126</v>
      </c>
      <c r="L566" s="108">
        <v>2019</v>
      </c>
      <c r="M566" s="108">
        <v>3262</v>
      </c>
      <c r="N566" s="109" t="s">
        <v>1485</v>
      </c>
      <c r="O566" s="111" t="s">
        <v>215</v>
      </c>
      <c r="P566" s="109" t="s">
        <v>216</v>
      </c>
      <c r="Q566" s="109" t="s">
        <v>216</v>
      </c>
      <c r="R566" s="108">
        <v>8</v>
      </c>
      <c r="S566" s="111" t="s">
        <v>146</v>
      </c>
      <c r="T566" s="108">
        <v>1090503</v>
      </c>
      <c r="U566" s="108">
        <v>3550</v>
      </c>
      <c r="V566" s="108">
        <v>1738</v>
      </c>
      <c r="W566" s="108">
        <v>99</v>
      </c>
      <c r="X566" s="113">
        <v>2019</v>
      </c>
      <c r="Y566" s="113">
        <v>125</v>
      </c>
      <c r="Z566" s="113">
        <v>0</v>
      </c>
      <c r="AA566" s="114" t="s">
        <v>1570</v>
      </c>
      <c r="AB566" s="108">
        <v>940</v>
      </c>
      <c r="AC566" s="109" t="s">
        <v>1570</v>
      </c>
      <c r="AD566" s="152" t="s">
        <v>1621</v>
      </c>
      <c r="AE566" s="152" t="s">
        <v>1570</v>
      </c>
      <c r="AF566" s="153">
        <f t="shared" si="33"/>
        <v>-25</v>
      </c>
      <c r="AG566" s="154">
        <f t="shared" si="34"/>
        <v>32.33</v>
      </c>
      <c r="AH566" s="155">
        <f t="shared" si="35"/>
        <v>-808.25</v>
      </c>
      <c r="AI566" s="156"/>
    </row>
    <row r="567" spans="1:35" ht="72">
      <c r="A567" s="108">
        <v>2019</v>
      </c>
      <c r="B567" s="108">
        <v>510</v>
      </c>
      <c r="C567" s="109" t="s">
        <v>1619</v>
      </c>
      <c r="D567" s="150" t="s">
        <v>1622</v>
      </c>
      <c r="E567" s="109" t="s">
        <v>1614</v>
      </c>
      <c r="F567" s="157" t="s">
        <v>1334</v>
      </c>
      <c r="G567" s="112">
        <v>5887.5</v>
      </c>
      <c r="H567" s="112">
        <v>535.23</v>
      </c>
      <c r="I567" s="143" t="s">
        <v>125</v>
      </c>
      <c r="J567" s="112">
        <f t="shared" si="32"/>
        <v>5352.27</v>
      </c>
      <c r="K567" s="151" t="s">
        <v>126</v>
      </c>
      <c r="L567" s="108">
        <v>2019</v>
      </c>
      <c r="M567" s="108">
        <v>3263</v>
      </c>
      <c r="N567" s="109" t="s">
        <v>1485</v>
      </c>
      <c r="O567" s="111" t="s">
        <v>215</v>
      </c>
      <c r="P567" s="109" t="s">
        <v>216</v>
      </c>
      <c r="Q567" s="109" t="s">
        <v>216</v>
      </c>
      <c r="R567" s="108">
        <v>8</v>
      </c>
      <c r="S567" s="111" t="s">
        <v>146</v>
      </c>
      <c r="T567" s="108">
        <v>1090503</v>
      </c>
      <c r="U567" s="108">
        <v>3550</v>
      </c>
      <c r="V567" s="108">
        <v>1738</v>
      </c>
      <c r="W567" s="108">
        <v>99</v>
      </c>
      <c r="X567" s="113">
        <v>2019</v>
      </c>
      <c r="Y567" s="113">
        <v>125</v>
      </c>
      <c r="Z567" s="113">
        <v>0</v>
      </c>
      <c r="AA567" s="114" t="s">
        <v>1570</v>
      </c>
      <c r="AB567" s="108">
        <v>940</v>
      </c>
      <c r="AC567" s="109" t="s">
        <v>1570</v>
      </c>
      <c r="AD567" s="152" t="s">
        <v>1621</v>
      </c>
      <c r="AE567" s="152" t="s">
        <v>1570</v>
      </c>
      <c r="AF567" s="153">
        <f t="shared" si="33"/>
        <v>-25</v>
      </c>
      <c r="AG567" s="154">
        <f t="shared" si="34"/>
        <v>5352.27</v>
      </c>
      <c r="AH567" s="155">
        <f t="shared" si="35"/>
        <v>-133806.75</v>
      </c>
      <c r="AI567" s="156"/>
    </row>
    <row r="568" spans="1:35" ht="60">
      <c r="A568" s="108">
        <v>2019</v>
      </c>
      <c r="B568" s="108">
        <v>511</v>
      </c>
      <c r="C568" s="109" t="s">
        <v>1570</v>
      </c>
      <c r="D568" s="150" t="s">
        <v>1623</v>
      </c>
      <c r="E568" s="109" t="s">
        <v>1610</v>
      </c>
      <c r="F568" s="157" t="s">
        <v>1624</v>
      </c>
      <c r="G568" s="112">
        <v>253.96</v>
      </c>
      <c r="H568" s="112">
        <v>45.8</v>
      </c>
      <c r="I568" s="143" t="s">
        <v>125</v>
      </c>
      <c r="J568" s="112">
        <f t="shared" si="32"/>
        <v>208.16000000000003</v>
      </c>
      <c r="K568" s="151" t="s">
        <v>380</v>
      </c>
      <c r="L568" s="108">
        <v>2019</v>
      </c>
      <c r="M568" s="108">
        <v>3294</v>
      </c>
      <c r="N568" s="109" t="s">
        <v>1501</v>
      </c>
      <c r="O568" s="111" t="s">
        <v>233</v>
      </c>
      <c r="P568" s="109" t="s">
        <v>234</v>
      </c>
      <c r="Q568" s="109" t="s">
        <v>235</v>
      </c>
      <c r="R568" s="108">
        <v>1</v>
      </c>
      <c r="S568" s="111" t="s">
        <v>139</v>
      </c>
      <c r="T568" s="108">
        <v>1010802</v>
      </c>
      <c r="U568" s="108">
        <v>790</v>
      </c>
      <c r="V568" s="108">
        <v>1056</v>
      </c>
      <c r="W568" s="108">
        <v>99</v>
      </c>
      <c r="X568" s="113">
        <v>2019</v>
      </c>
      <c r="Y568" s="113">
        <v>12</v>
      </c>
      <c r="Z568" s="113">
        <v>0</v>
      </c>
      <c r="AA568" s="114" t="s">
        <v>1570</v>
      </c>
      <c r="AB568" s="108">
        <v>945</v>
      </c>
      <c r="AC568" s="109" t="s">
        <v>1570</v>
      </c>
      <c r="AD568" s="152" t="s">
        <v>1625</v>
      </c>
      <c r="AE568" s="152" t="s">
        <v>1570</v>
      </c>
      <c r="AF568" s="153">
        <f t="shared" si="33"/>
        <v>-28</v>
      </c>
      <c r="AG568" s="154">
        <f t="shared" si="34"/>
        <v>208.16000000000003</v>
      </c>
      <c r="AH568" s="155">
        <f t="shared" si="35"/>
        <v>-5828.4800000000005</v>
      </c>
      <c r="AI568" s="156"/>
    </row>
    <row r="569" spans="1:35" ht="156">
      <c r="A569" s="108">
        <v>2019</v>
      </c>
      <c r="B569" s="108">
        <v>512</v>
      </c>
      <c r="C569" s="109" t="s">
        <v>1570</v>
      </c>
      <c r="D569" s="150" t="s">
        <v>1626</v>
      </c>
      <c r="E569" s="109" t="s">
        <v>1610</v>
      </c>
      <c r="F569" s="157" t="s">
        <v>1627</v>
      </c>
      <c r="G569" s="112">
        <v>122</v>
      </c>
      <c r="H569" s="112">
        <v>22</v>
      </c>
      <c r="I569" s="143" t="s">
        <v>125</v>
      </c>
      <c r="J569" s="112">
        <f t="shared" si="32"/>
        <v>100</v>
      </c>
      <c r="K569" s="151" t="s">
        <v>200</v>
      </c>
      <c r="L569" s="108">
        <v>2019</v>
      </c>
      <c r="M569" s="108">
        <v>3296</v>
      </c>
      <c r="N569" s="109" t="s">
        <v>1501</v>
      </c>
      <c r="O569" s="111" t="s">
        <v>202</v>
      </c>
      <c r="P569" s="109" t="s">
        <v>203</v>
      </c>
      <c r="Q569" s="109" t="s">
        <v>203</v>
      </c>
      <c r="R569" s="108">
        <v>2</v>
      </c>
      <c r="S569" s="111" t="s">
        <v>129</v>
      </c>
      <c r="T569" s="108">
        <v>1010803</v>
      </c>
      <c r="U569" s="108">
        <v>800</v>
      </c>
      <c r="V569" s="108">
        <v>1043</v>
      </c>
      <c r="W569" s="108">
        <v>1</v>
      </c>
      <c r="X569" s="113">
        <v>2019</v>
      </c>
      <c r="Y569" s="113">
        <v>57</v>
      </c>
      <c r="Z569" s="113">
        <v>0</v>
      </c>
      <c r="AA569" s="114" t="s">
        <v>1570</v>
      </c>
      <c r="AB569" s="108">
        <v>954</v>
      </c>
      <c r="AC569" s="109" t="s">
        <v>1570</v>
      </c>
      <c r="AD569" s="152" t="s">
        <v>1625</v>
      </c>
      <c r="AE569" s="152" t="s">
        <v>1570</v>
      </c>
      <c r="AF569" s="153">
        <f t="shared" si="33"/>
        <v>-28</v>
      </c>
      <c r="AG569" s="154">
        <f t="shared" si="34"/>
        <v>100</v>
      </c>
      <c r="AH569" s="155">
        <f t="shared" si="35"/>
        <v>-2800</v>
      </c>
      <c r="AI569" s="156"/>
    </row>
    <row r="570" spans="1:35" ht="60">
      <c r="A570" s="108">
        <v>2019</v>
      </c>
      <c r="B570" s="108">
        <v>513</v>
      </c>
      <c r="C570" s="109" t="s">
        <v>1570</v>
      </c>
      <c r="D570" s="150" t="s">
        <v>1628</v>
      </c>
      <c r="E570" s="109" t="s">
        <v>1610</v>
      </c>
      <c r="F570" s="157" t="s">
        <v>1629</v>
      </c>
      <c r="G570" s="112">
        <v>79.3</v>
      </c>
      <c r="H570" s="112">
        <v>14.3</v>
      </c>
      <c r="I570" s="143" t="s">
        <v>125</v>
      </c>
      <c r="J570" s="112">
        <f t="shared" si="32"/>
        <v>65</v>
      </c>
      <c r="K570" s="151" t="s">
        <v>207</v>
      </c>
      <c r="L570" s="108">
        <v>2019</v>
      </c>
      <c r="M570" s="108">
        <v>3295</v>
      </c>
      <c r="N570" s="109" t="s">
        <v>1501</v>
      </c>
      <c r="O570" s="111" t="s">
        <v>202</v>
      </c>
      <c r="P570" s="109" t="s">
        <v>203</v>
      </c>
      <c r="Q570" s="109" t="s">
        <v>203</v>
      </c>
      <c r="R570" s="108">
        <v>5</v>
      </c>
      <c r="S570" s="111" t="s">
        <v>167</v>
      </c>
      <c r="T570" s="108">
        <v>1040104</v>
      </c>
      <c r="U570" s="108">
        <v>1470</v>
      </c>
      <c r="V570" s="108">
        <v>1348</v>
      </c>
      <c r="W570" s="108">
        <v>99</v>
      </c>
      <c r="X570" s="113">
        <v>2019</v>
      </c>
      <c r="Y570" s="113">
        <v>334</v>
      </c>
      <c r="Z570" s="113">
        <v>0</v>
      </c>
      <c r="AA570" s="114" t="s">
        <v>1570</v>
      </c>
      <c r="AB570" s="108">
        <v>955</v>
      </c>
      <c r="AC570" s="109" t="s">
        <v>1570</v>
      </c>
      <c r="AD570" s="152" t="s">
        <v>1625</v>
      </c>
      <c r="AE570" s="152" t="s">
        <v>1570</v>
      </c>
      <c r="AF570" s="153">
        <f t="shared" si="33"/>
        <v>-28</v>
      </c>
      <c r="AG570" s="154">
        <f t="shared" si="34"/>
        <v>65</v>
      </c>
      <c r="AH570" s="155">
        <f t="shared" si="35"/>
        <v>-1820</v>
      </c>
      <c r="AI570" s="156"/>
    </row>
    <row r="571" spans="1:35" ht="72">
      <c r="A571" s="108">
        <v>2019</v>
      </c>
      <c r="B571" s="108">
        <v>514</v>
      </c>
      <c r="C571" s="109" t="s">
        <v>1570</v>
      </c>
      <c r="D571" s="150" t="s">
        <v>1630</v>
      </c>
      <c r="E571" s="109" t="s">
        <v>1614</v>
      </c>
      <c r="F571" s="157" t="s">
        <v>1334</v>
      </c>
      <c r="G571" s="112">
        <v>-536.75</v>
      </c>
      <c r="H571" s="112">
        <v>-48.8</v>
      </c>
      <c r="I571" s="143" t="s">
        <v>125</v>
      </c>
      <c r="J571" s="112">
        <f t="shared" si="32"/>
        <v>-487.95</v>
      </c>
      <c r="K571" s="151" t="s">
        <v>126</v>
      </c>
      <c r="L571" s="108">
        <v>2019</v>
      </c>
      <c r="M571" s="108">
        <v>3260</v>
      </c>
      <c r="N571" s="109" t="s">
        <v>1485</v>
      </c>
      <c r="O571" s="111" t="s">
        <v>215</v>
      </c>
      <c r="P571" s="109" t="s">
        <v>216</v>
      </c>
      <c r="Q571" s="109" t="s">
        <v>216</v>
      </c>
      <c r="R571" s="108">
        <v>8</v>
      </c>
      <c r="S571" s="111" t="s">
        <v>146</v>
      </c>
      <c r="T571" s="108">
        <v>1090503</v>
      </c>
      <c r="U571" s="108">
        <v>3550</v>
      </c>
      <c r="V571" s="108">
        <v>1738</v>
      </c>
      <c r="W571" s="108">
        <v>99</v>
      </c>
      <c r="X571" s="113">
        <v>2019</v>
      </c>
      <c r="Y571" s="113">
        <v>125</v>
      </c>
      <c r="Z571" s="113">
        <v>0</v>
      </c>
      <c r="AA571" s="114" t="s">
        <v>1570</v>
      </c>
      <c r="AB571" s="108">
        <v>940</v>
      </c>
      <c r="AC571" s="109" t="s">
        <v>1570</v>
      </c>
      <c r="AD571" s="152" t="s">
        <v>1621</v>
      </c>
      <c r="AE571" s="152" t="s">
        <v>1570</v>
      </c>
      <c r="AF571" s="153">
        <f t="shared" si="33"/>
        <v>-25</v>
      </c>
      <c r="AG571" s="154">
        <f t="shared" si="34"/>
        <v>-487.95</v>
      </c>
      <c r="AH571" s="155">
        <f t="shared" si="35"/>
        <v>12198.75</v>
      </c>
      <c r="AI571" s="156"/>
    </row>
    <row r="572" spans="1:35" ht="72">
      <c r="A572" s="108">
        <v>2019</v>
      </c>
      <c r="B572" s="108">
        <v>515</v>
      </c>
      <c r="C572" s="109" t="s">
        <v>1570</v>
      </c>
      <c r="D572" s="150" t="s">
        <v>1631</v>
      </c>
      <c r="E572" s="109" t="s">
        <v>1519</v>
      </c>
      <c r="F572" s="157" t="s">
        <v>1334</v>
      </c>
      <c r="G572" s="112">
        <v>1207.67</v>
      </c>
      <c r="H572" s="112">
        <v>109.79</v>
      </c>
      <c r="I572" s="143" t="s">
        <v>125</v>
      </c>
      <c r="J572" s="112">
        <f t="shared" si="32"/>
        <v>1097.88</v>
      </c>
      <c r="K572" s="151" t="s">
        <v>126</v>
      </c>
      <c r="L572" s="108">
        <v>2019</v>
      </c>
      <c r="M572" s="108">
        <v>3147</v>
      </c>
      <c r="N572" s="109" t="s">
        <v>1429</v>
      </c>
      <c r="O572" s="111" t="s">
        <v>215</v>
      </c>
      <c r="P572" s="109" t="s">
        <v>216</v>
      </c>
      <c r="Q572" s="109" t="s">
        <v>216</v>
      </c>
      <c r="R572" s="108">
        <v>8</v>
      </c>
      <c r="S572" s="111" t="s">
        <v>146</v>
      </c>
      <c r="T572" s="108">
        <v>1090503</v>
      </c>
      <c r="U572" s="108">
        <v>3550</v>
      </c>
      <c r="V572" s="108">
        <v>1738</v>
      </c>
      <c r="W572" s="108">
        <v>99</v>
      </c>
      <c r="X572" s="113">
        <v>2019</v>
      </c>
      <c r="Y572" s="113">
        <v>125</v>
      </c>
      <c r="Z572" s="113">
        <v>0</v>
      </c>
      <c r="AA572" s="114" t="s">
        <v>1570</v>
      </c>
      <c r="AB572" s="108">
        <v>940</v>
      </c>
      <c r="AC572" s="109" t="s">
        <v>1570</v>
      </c>
      <c r="AD572" s="152" t="s">
        <v>1632</v>
      </c>
      <c r="AE572" s="152" t="s">
        <v>1570</v>
      </c>
      <c r="AF572" s="153">
        <f t="shared" si="33"/>
        <v>-14</v>
      </c>
      <c r="AG572" s="154">
        <f t="shared" si="34"/>
        <v>1097.88</v>
      </c>
      <c r="AH572" s="155">
        <f t="shared" si="35"/>
        <v>-15370.320000000002</v>
      </c>
      <c r="AI572" s="156"/>
    </row>
    <row r="573" spans="1:35" ht="84">
      <c r="A573" s="108">
        <v>2019</v>
      </c>
      <c r="B573" s="108">
        <v>516</v>
      </c>
      <c r="C573" s="109" t="s">
        <v>1570</v>
      </c>
      <c r="D573" s="150" t="s">
        <v>1633</v>
      </c>
      <c r="E573" s="109" t="s">
        <v>1610</v>
      </c>
      <c r="F573" s="157" t="s">
        <v>1634</v>
      </c>
      <c r="G573" s="112">
        <v>449.38</v>
      </c>
      <c r="H573" s="112">
        <v>81.04</v>
      </c>
      <c r="I573" s="143" t="s">
        <v>125</v>
      </c>
      <c r="J573" s="112">
        <f t="shared" si="32"/>
        <v>368.34</v>
      </c>
      <c r="K573" s="151" t="s">
        <v>227</v>
      </c>
      <c r="L573" s="108">
        <v>2019</v>
      </c>
      <c r="M573" s="108">
        <v>3247</v>
      </c>
      <c r="N573" s="109" t="s">
        <v>1614</v>
      </c>
      <c r="O573" s="111" t="s">
        <v>228</v>
      </c>
      <c r="P573" s="109" t="s">
        <v>229</v>
      </c>
      <c r="Q573" s="109" t="s">
        <v>230</v>
      </c>
      <c r="R573" s="108">
        <v>8</v>
      </c>
      <c r="S573" s="111" t="s">
        <v>146</v>
      </c>
      <c r="T573" s="108">
        <v>1080203</v>
      </c>
      <c r="U573" s="108">
        <v>2890</v>
      </c>
      <c r="V573" s="108">
        <v>1937</v>
      </c>
      <c r="W573" s="108">
        <v>99</v>
      </c>
      <c r="X573" s="113">
        <v>2017</v>
      </c>
      <c r="Y573" s="113">
        <v>277</v>
      </c>
      <c r="Z573" s="113">
        <v>0</v>
      </c>
      <c r="AA573" s="114" t="s">
        <v>1570</v>
      </c>
      <c r="AB573" s="108">
        <v>943</v>
      </c>
      <c r="AC573" s="109" t="s">
        <v>1570</v>
      </c>
      <c r="AD573" s="152" t="s">
        <v>1635</v>
      </c>
      <c r="AE573" s="152" t="s">
        <v>1570</v>
      </c>
      <c r="AF573" s="153">
        <f t="shared" si="33"/>
        <v>-24</v>
      </c>
      <c r="AG573" s="154">
        <f t="shared" si="34"/>
        <v>368.34</v>
      </c>
      <c r="AH573" s="155">
        <f t="shared" si="35"/>
        <v>-8840.16</v>
      </c>
      <c r="AI573" s="156"/>
    </row>
    <row r="574" spans="1:35" ht="84">
      <c r="A574" s="108">
        <v>2019</v>
      </c>
      <c r="B574" s="108">
        <v>516</v>
      </c>
      <c r="C574" s="109" t="s">
        <v>1570</v>
      </c>
      <c r="D574" s="150" t="s">
        <v>1633</v>
      </c>
      <c r="E574" s="109" t="s">
        <v>1610</v>
      </c>
      <c r="F574" s="157" t="s">
        <v>1634</v>
      </c>
      <c r="G574" s="112">
        <v>432.12</v>
      </c>
      <c r="H574" s="112">
        <v>77.92</v>
      </c>
      <c r="I574" s="143" t="s">
        <v>125</v>
      </c>
      <c r="J574" s="112">
        <f t="shared" si="32"/>
        <v>354.2</v>
      </c>
      <c r="K574" s="151" t="s">
        <v>227</v>
      </c>
      <c r="L574" s="108">
        <v>2019</v>
      </c>
      <c r="M574" s="108">
        <v>3247</v>
      </c>
      <c r="N574" s="109" t="s">
        <v>1614</v>
      </c>
      <c r="O574" s="111" t="s">
        <v>228</v>
      </c>
      <c r="P574" s="109" t="s">
        <v>229</v>
      </c>
      <c r="Q574" s="109" t="s">
        <v>230</v>
      </c>
      <c r="R574" s="108">
        <v>8</v>
      </c>
      <c r="S574" s="111" t="s">
        <v>146</v>
      </c>
      <c r="T574" s="108">
        <v>1080203</v>
      </c>
      <c r="U574" s="108">
        <v>2890</v>
      </c>
      <c r="V574" s="108">
        <v>1937</v>
      </c>
      <c r="W574" s="108">
        <v>99</v>
      </c>
      <c r="X574" s="113">
        <v>2019</v>
      </c>
      <c r="Y574" s="113">
        <v>85</v>
      </c>
      <c r="Z574" s="113">
        <v>0</v>
      </c>
      <c r="AA574" s="114" t="s">
        <v>1570</v>
      </c>
      <c r="AB574" s="108">
        <v>942</v>
      </c>
      <c r="AC574" s="109" t="s">
        <v>1570</v>
      </c>
      <c r="AD574" s="152" t="s">
        <v>1635</v>
      </c>
      <c r="AE574" s="152" t="s">
        <v>1570</v>
      </c>
      <c r="AF574" s="153">
        <f t="shared" si="33"/>
        <v>-24</v>
      </c>
      <c r="AG574" s="154">
        <f t="shared" si="34"/>
        <v>354.2</v>
      </c>
      <c r="AH574" s="155">
        <f t="shared" si="35"/>
        <v>-8500.8</v>
      </c>
      <c r="AI574" s="156"/>
    </row>
    <row r="575" spans="1:35" ht="60">
      <c r="A575" s="108">
        <v>2019</v>
      </c>
      <c r="B575" s="108">
        <v>517</v>
      </c>
      <c r="C575" s="109" t="s">
        <v>1570</v>
      </c>
      <c r="D575" s="150" t="s">
        <v>1636</v>
      </c>
      <c r="E575" s="109" t="s">
        <v>1610</v>
      </c>
      <c r="F575" s="157" t="s">
        <v>1629</v>
      </c>
      <c r="G575" s="112">
        <v>45.14</v>
      </c>
      <c r="H575" s="112">
        <v>8.14</v>
      </c>
      <c r="I575" s="143" t="s">
        <v>125</v>
      </c>
      <c r="J575" s="112">
        <f t="shared" si="32"/>
        <v>37</v>
      </c>
      <c r="K575" s="151" t="s">
        <v>207</v>
      </c>
      <c r="L575" s="108">
        <v>2019</v>
      </c>
      <c r="M575" s="108">
        <v>3288</v>
      </c>
      <c r="N575" s="109" t="s">
        <v>1501</v>
      </c>
      <c r="O575" s="111" t="s">
        <v>202</v>
      </c>
      <c r="P575" s="109" t="s">
        <v>203</v>
      </c>
      <c r="Q575" s="109" t="s">
        <v>203</v>
      </c>
      <c r="R575" s="108">
        <v>5</v>
      </c>
      <c r="S575" s="111" t="s">
        <v>167</v>
      </c>
      <c r="T575" s="108">
        <v>1040104</v>
      </c>
      <c r="U575" s="108">
        <v>1470</v>
      </c>
      <c r="V575" s="108">
        <v>1348</v>
      </c>
      <c r="W575" s="108">
        <v>99</v>
      </c>
      <c r="X575" s="113">
        <v>2019</v>
      </c>
      <c r="Y575" s="113">
        <v>334</v>
      </c>
      <c r="Z575" s="113">
        <v>0</v>
      </c>
      <c r="AA575" s="114" t="s">
        <v>1570</v>
      </c>
      <c r="AB575" s="108">
        <v>955</v>
      </c>
      <c r="AC575" s="109" t="s">
        <v>1570</v>
      </c>
      <c r="AD575" s="152" t="s">
        <v>1625</v>
      </c>
      <c r="AE575" s="152" t="s">
        <v>1570</v>
      </c>
      <c r="AF575" s="153">
        <f t="shared" si="33"/>
        <v>-28</v>
      </c>
      <c r="AG575" s="154">
        <f t="shared" si="34"/>
        <v>37</v>
      </c>
      <c r="AH575" s="155">
        <f t="shared" si="35"/>
        <v>-1036</v>
      </c>
      <c r="AI575" s="156"/>
    </row>
    <row r="576" spans="1:35" ht="15">
      <c r="A576" s="108">
        <v>2019</v>
      </c>
      <c r="B576" s="108">
        <v>518</v>
      </c>
      <c r="C576" s="109" t="s">
        <v>1570</v>
      </c>
      <c r="D576" s="150" t="s">
        <v>1637</v>
      </c>
      <c r="E576" s="109" t="s">
        <v>1610</v>
      </c>
      <c r="F576" s="157" t="s">
        <v>1638</v>
      </c>
      <c r="G576" s="112">
        <v>2424.63</v>
      </c>
      <c r="H576" s="112">
        <v>437.23</v>
      </c>
      <c r="I576" s="143" t="s">
        <v>125</v>
      </c>
      <c r="J576" s="112">
        <f t="shared" si="32"/>
        <v>1987.4</v>
      </c>
      <c r="K576" s="151" t="s">
        <v>607</v>
      </c>
      <c r="L576" s="108">
        <v>2019</v>
      </c>
      <c r="M576" s="108">
        <v>3261</v>
      </c>
      <c r="N576" s="109" t="s">
        <v>1485</v>
      </c>
      <c r="O576" s="111" t="s">
        <v>222</v>
      </c>
      <c r="P576" s="109" t="s">
        <v>223</v>
      </c>
      <c r="Q576" s="109" t="s">
        <v>223</v>
      </c>
      <c r="R576" s="108">
        <v>8</v>
      </c>
      <c r="S576" s="111" t="s">
        <v>146</v>
      </c>
      <c r="T576" s="108">
        <v>1090503</v>
      </c>
      <c r="U576" s="108">
        <v>3550</v>
      </c>
      <c r="V576" s="108">
        <v>1738</v>
      </c>
      <c r="W576" s="108">
        <v>1</v>
      </c>
      <c r="X576" s="113">
        <v>2019</v>
      </c>
      <c r="Y576" s="113">
        <v>116</v>
      </c>
      <c r="Z576" s="113">
        <v>0</v>
      </c>
      <c r="AA576" s="114" t="s">
        <v>1570</v>
      </c>
      <c r="AB576" s="108">
        <v>939</v>
      </c>
      <c r="AC576" s="109" t="s">
        <v>1570</v>
      </c>
      <c r="AD576" s="152" t="s">
        <v>1621</v>
      </c>
      <c r="AE576" s="152" t="s">
        <v>1570</v>
      </c>
      <c r="AF576" s="153">
        <f t="shared" si="33"/>
        <v>-25</v>
      </c>
      <c r="AG576" s="154">
        <f t="shared" si="34"/>
        <v>1987.4</v>
      </c>
      <c r="AH576" s="155">
        <f t="shared" si="35"/>
        <v>-49685</v>
      </c>
      <c r="AI576" s="156"/>
    </row>
    <row r="577" spans="1:35" ht="36">
      <c r="A577" s="108">
        <v>2019</v>
      </c>
      <c r="B577" s="108">
        <v>519</v>
      </c>
      <c r="C577" s="109" t="s">
        <v>1449</v>
      </c>
      <c r="D577" s="150" t="s">
        <v>1639</v>
      </c>
      <c r="E577" s="109" t="s">
        <v>1610</v>
      </c>
      <c r="F577" s="157" t="s">
        <v>1640</v>
      </c>
      <c r="G577" s="112">
        <v>272.47</v>
      </c>
      <c r="H577" s="112">
        <v>49.13</v>
      </c>
      <c r="I577" s="143" t="s">
        <v>125</v>
      </c>
      <c r="J577" s="112">
        <f t="shared" si="32"/>
        <v>223.34000000000003</v>
      </c>
      <c r="K577" s="151" t="s">
        <v>1641</v>
      </c>
      <c r="L577" s="108">
        <v>2019</v>
      </c>
      <c r="M577" s="108">
        <v>3310</v>
      </c>
      <c r="N577" s="109" t="s">
        <v>1570</v>
      </c>
      <c r="O577" s="111" t="s">
        <v>517</v>
      </c>
      <c r="P577" s="109" t="s">
        <v>518</v>
      </c>
      <c r="Q577" s="109" t="s">
        <v>519</v>
      </c>
      <c r="R577" s="108">
        <v>2</v>
      </c>
      <c r="S577" s="111" t="s">
        <v>129</v>
      </c>
      <c r="T577" s="108">
        <v>1010803</v>
      </c>
      <c r="U577" s="108">
        <v>800</v>
      </c>
      <c r="V577" s="108">
        <v>1043</v>
      </c>
      <c r="W577" s="108">
        <v>1</v>
      </c>
      <c r="X577" s="113">
        <v>2019</v>
      </c>
      <c r="Y577" s="113">
        <v>363</v>
      </c>
      <c r="Z577" s="113">
        <v>0</v>
      </c>
      <c r="AA577" s="114" t="s">
        <v>126</v>
      </c>
      <c r="AB577" s="108">
        <v>980</v>
      </c>
      <c r="AC577" s="109" t="s">
        <v>1544</v>
      </c>
      <c r="AD577" s="152" t="s">
        <v>1642</v>
      </c>
      <c r="AE577" s="152" t="s">
        <v>1544</v>
      </c>
      <c r="AF577" s="153">
        <f t="shared" si="33"/>
        <v>-23</v>
      </c>
      <c r="AG577" s="154">
        <f t="shared" si="34"/>
        <v>223.34000000000003</v>
      </c>
      <c r="AH577" s="155">
        <f t="shared" si="35"/>
        <v>-5136.820000000001</v>
      </c>
      <c r="AI577" s="156"/>
    </row>
    <row r="578" spans="1:35" ht="48">
      <c r="A578" s="108">
        <v>2019</v>
      </c>
      <c r="B578" s="108">
        <v>520</v>
      </c>
      <c r="C578" s="109" t="s">
        <v>1449</v>
      </c>
      <c r="D578" s="150" t="s">
        <v>1643</v>
      </c>
      <c r="E578" s="109" t="s">
        <v>1610</v>
      </c>
      <c r="F578" s="157" t="s">
        <v>1644</v>
      </c>
      <c r="G578" s="112">
        <v>309.27</v>
      </c>
      <c r="H578" s="112">
        <v>55.77</v>
      </c>
      <c r="I578" s="143" t="s">
        <v>125</v>
      </c>
      <c r="J578" s="112">
        <f t="shared" si="32"/>
        <v>253.49999999999997</v>
      </c>
      <c r="K578" s="151" t="s">
        <v>1645</v>
      </c>
      <c r="L578" s="108">
        <v>2019</v>
      </c>
      <c r="M578" s="108">
        <v>3339</v>
      </c>
      <c r="N578" s="109" t="s">
        <v>1449</v>
      </c>
      <c r="O578" s="111" t="s">
        <v>1646</v>
      </c>
      <c r="P578" s="109" t="s">
        <v>1647</v>
      </c>
      <c r="Q578" s="109" t="s">
        <v>1647</v>
      </c>
      <c r="R578" s="108">
        <v>2</v>
      </c>
      <c r="S578" s="111" t="s">
        <v>129</v>
      </c>
      <c r="T578" s="108">
        <v>1010803</v>
      </c>
      <c r="U578" s="108">
        <v>800</v>
      </c>
      <c r="V578" s="108">
        <v>1043</v>
      </c>
      <c r="W578" s="108">
        <v>1</v>
      </c>
      <c r="X578" s="113">
        <v>2019</v>
      </c>
      <c r="Y578" s="113">
        <v>333</v>
      </c>
      <c r="Z578" s="113">
        <v>0</v>
      </c>
      <c r="AA578" s="114" t="s">
        <v>126</v>
      </c>
      <c r="AB578" s="108">
        <v>981</v>
      </c>
      <c r="AC578" s="109" t="s">
        <v>1544</v>
      </c>
      <c r="AD578" s="152" t="s">
        <v>1648</v>
      </c>
      <c r="AE578" s="152" t="s">
        <v>1544</v>
      </c>
      <c r="AF578" s="153">
        <f t="shared" si="33"/>
        <v>-25</v>
      </c>
      <c r="AG578" s="154">
        <f t="shared" si="34"/>
        <v>253.49999999999997</v>
      </c>
      <c r="AH578" s="155">
        <f t="shared" si="35"/>
        <v>-6337.499999999999</v>
      </c>
      <c r="AI578" s="156"/>
    </row>
    <row r="579" spans="1:35" ht="84">
      <c r="A579" s="108">
        <v>2019</v>
      </c>
      <c r="B579" s="108">
        <v>521</v>
      </c>
      <c r="C579" s="109" t="s">
        <v>1449</v>
      </c>
      <c r="D579" s="150" t="s">
        <v>1649</v>
      </c>
      <c r="E579" s="109" t="s">
        <v>1610</v>
      </c>
      <c r="F579" s="157" t="s">
        <v>1650</v>
      </c>
      <c r="G579" s="112">
        <v>1470.09</v>
      </c>
      <c r="H579" s="112">
        <v>56.54</v>
      </c>
      <c r="I579" s="143" t="s">
        <v>125</v>
      </c>
      <c r="J579" s="112">
        <f t="shared" si="32"/>
        <v>1413.55</v>
      </c>
      <c r="K579" s="151" t="s">
        <v>1651</v>
      </c>
      <c r="L579" s="108">
        <v>2019</v>
      </c>
      <c r="M579" s="108">
        <v>3340</v>
      </c>
      <c r="N579" s="109" t="s">
        <v>1449</v>
      </c>
      <c r="O579" s="111" t="s">
        <v>1646</v>
      </c>
      <c r="P579" s="109" t="s">
        <v>1647</v>
      </c>
      <c r="Q579" s="109" t="s">
        <v>1647</v>
      </c>
      <c r="R579" s="108">
        <v>5</v>
      </c>
      <c r="S579" s="111" t="s">
        <v>167</v>
      </c>
      <c r="T579" s="108">
        <v>1040503</v>
      </c>
      <c r="U579" s="108">
        <v>1900</v>
      </c>
      <c r="V579" s="108">
        <v>1416</v>
      </c>
      <c r="W579" s="108">
        <v>1</v>
      </c>
      <c r="X579" s="113">
        <v>2019</v>
      </c>
      <c r="Y579" s="113">
        <v>298</v>
      </c>
      <c r="Z579" s="113">
        <v>0</v>
      </c>
      <c r="AA579" s="114" t="s">
        <v>1652</v>
      </c>
      <c r="AB579" s="108">
        <v>1050</v>
      </c>
      <c r="AC579" s="109" t="s">
        <v>1653</v>
      </c>
      <c r="AD579" s="152" t="s">
        <v>1648</v>
      </c>
      <c r="AE579" s="152" t="s">
        <v>1653</v>
      </c>
      <c r="AF579" s="153">
        <f t="shared" si="33"/>
        <v>6</v>
      </c>
      <c r="AG579" s="154">
        <f t="shared" si="34"/>
        <v>1413.55</v>
      </c>
      <c r="AH579" s="155">
        <f t="shared" si="35"/>
        <v>8481.3</v>
      </c>
      <c r="AI579" s="156"/>
    </row>
    <row r="580" spans="1:35" ht="48">
      <c r="A580" s="108">
        <v>2019</v>
      </c>
      <c r="B580" s="108">
        <v>522</v>
      </c>
      <c r="C580" s="109" t="s">
        <v>1449</v>
      </c>
      <c r="D580" s="150" t="s">
        <v>1654</v>
      </c>
      <c r="E580" s="109" t="s">
        <v>1610</v>
      </c>
      <c r="F580" s="157" t="s">
        <v>1655</v>
      </c>
      <c r="G580" s="112">
        <v>496.7</v>
      </c>
      <c r="H580" s="112">
        <v>19.1</v>
      </c>
      <c r="I580" s="143" t="s">
        <v>125</v>
      </c>
      <c r="J580" s="112">
        <f t="shared" si="32"/>
        <v>477.59999999999997</v>
      </c>
      <c r="K580" s="151" t="s">
        <v>1651</v>
      </c>
      <c r="L580" s="108">
        <v>2019</v>
      </c>
      <c r="M580" s="108">
        <v>3338</v>
      </c>
      <c r="N580" s="109" t="s">
        <v>1449</v>
      </c>
      <c r="O580" s="111" t="s">
        <v>1646</v>
      </c>
      <c r="P580" s="109" t="s">
        <v>1647</v>
      </c>
      <c r="Q580" s="109" t="s">
        <v>1647</v>
      </c>
      <c r="R580" s="108">
        <v>5</v>
      </c>
      <c r="S580" s="111" t="s">
        <v>167</v>
      </c>
      <c r="T580" s="108">
        <v>1040103</v>
      </c>
      <c r="U580" s="108">
        <v>1460</v>
      </c>
      <c r="V580" s="108">
        <v>1346</v>
      </c>
      <c r="W580" s="108">
        <v>3</v>
      </c>
      <c r="X580" s="113">
        <v>2019</v>
      </c>
      <c r="Y580" s="113">
        <v>299</v>
      </c>
      <c r="Z580" s="113">
        <v>0</v>
      </c>
      <c r="AA580" s="114" t="s">
        <v>1652</v>
      </c>
      <c r="AB580" s="108">
        <v>1048</v>
      </c>
      <c r="AC580" s="109" t="s">
        <v>1653</v>
      </c>
      <c r="AD580" s="152" t="s">
        <v>1648</v>
      </c>
      <c r="AE580" s="152" t="s">
        <v>1653</v>
      </c>
      <c r="AF580" s="153">
        <f t="shared" si="33"/>
        <v>6</v>
      </c>
      <c r="AG580" s="154">
        <f t="shared" si="34"/>
        <v>477.59999999999997</v>
      </c>
      <c r="AH580" s="155">
        <f t="shared" si="35"/>
        <v>2865.6</v>
      </c>
      <c r="AI580" s="156"/>
    </row>
    <row r="581" spans="1:35" ht="48">
      <c r="A581" s="108">
        <v>2019</v>
      </c>
      <c r="B581" s="108">
        <v>523</v>
      </c>
      <c r="C581" s="109" t="s">
        <v>1449</v>
      </c>
      <c r="D581" s="150" t="s">
        <v>1656</v>
      </c>
      <c r="E581" s="109" t="s">
        <v>1610</v>
      </c>
      <c r="F581" s="157" t="s">
        <v>1657</v>
      </c>
      <c r="G581" s="112">
        <v>1067.91</v>
      </c>
      <c r="H581" s="112">
        <v>41.07</v>
      </c>
      <c r="I581" s="143" t="s">
        <v>125</v>
      </c>
      <c r="J581" s="112">
        <f t="shared" si="32"/>
        <v>1026.8400000000001</v>
      </c>
      <c r="K581" s="151" t="s">
        <v>1651</v>
      </c>
      <c r="L581" s="108">
        <v>2019</v>
      </c>
      <c r="M581" s="108">
        <v>3341</v>
      </c>
      <c r="N581" s="109" t="s">
        <v>1449</v>
      </c>
      <c r="O581" s="111" t="s">
        <v>1646</v>
      </c>
      <c r="P581" s="109" t="s">
        <v>1647</v>
      </c>
      <c r="Q581" s="109" t="s">
        <v>1647</v>
      </c>
      <c r="R581" s="108">
        <v>5</v>
      </c>
      <c r="S581" s="111" t="s">
        <v>167</v>
      </c>
      <c r="T581" s="108">
        <v>1040203</v>
      </c>
      <c r="U581" s="108">
        <v>1570</v>
      </c>
      <c r="V581" s="108">
        <v>1420</v>
      </c>
      <c r="W581" s="108">
        <v>99</v>
      </c>
      <c r="X581" s="113">
        <v>2019</v>
      </c>
      <c r="Y581" s="113">
        <v>300</v>
      </c>
      <c r="Z581" s="113">
        <v>0</v>
      </c>
      <c r="AA581" s="114" t="s">
        <v>1652</v>
      </c>
      <c r="AB581" s="108">
        <v>1049</v>
      </c>
      <c r="AC581" s="109" t="s">
        <v>1653</v>
      </c>
      <c r="AD581" s="152" t="s">
        <v>1648</v>
      </c>
      <c r="AE581" s="152" t="s">
        <v>1653</v>
      </c>
      <c r="AF581" s="153">
        <f t="shared" si="33"/>
        <v>6</v>
      </c>
      <c r="AG581" s="154">
        <f t="shared" si="34"/>
        <v>1026.8400000000001</v>
      </c>
      <c r="AH581" s="155">
        <f t="shared" si="35"/>
        <v>6161.040000000001</v>
      </c>
      <c r="AI581" s="156"/>
    </row>
    <row r="582" spans="1:35" ht="84">
      <c r="A582" s="108">
        <v>2019</v>
      </c>
      <c r="B582" s="108">
        <v>524</v>
      </c>
      <c r="C582" s="109" t="s">
        <v>1544</v>
      </c>
      <c r="D582" s="150" t="s">
        <v>1658</v>
      </c>
      <c r="E582" s="109" t="s">
        <v>1659</v>
      </c>
      <c r="F582" s="157" t="s">
        <v>1660</v>
      </c>
      <c r="G582" s="112">
        <v>2705.42</v>
      </c>
      <c r="H582" s="112">
        <v>245.95</v>
      </c>
      <c r="I582" s="143" t="s">
        <v>125</v>
      </c>
      <c r="J582" s="112">
        <f t="shared" si="32"/>
        <v>2459.4700000000003</v>
      </c>
      <c r="K582" s="151" t="s">
        <v>126</v>
      </c>
      <c r="L582" s="108">
        <v>2019</v>
      </c>
      <c r="M582" s="108">
        <v>3363</v>
      </c>
      <c r="N582" s="109" t="s">
        <v>1527</v>
      </c>
      <c r="O582" s="111" t="s">
        <v>215</v>
      </c>
      <c r="P582" s="109" t="s">
        <v>216</v>
      </c>
      <c r="Q582" s="109" t="s">
        <v>216</v>
      </c>
      <c r="R582" s="108">
        <v>8</v>
      </c>
      <c r="S582" s="111" t="s">
        <v>146</v>
      </c>
      <c r="T582" s="108">
        <v>1090503</v>
      </c>
      <c r="U582" s="108">
        <v>3550</v>
      </c>
      <c r="V582" s="108">
        <v>1738</v>
      </c>
      <c r="W582" s="108">
        <v>99</v>
      </c>
      <c r="X582" s="113">
        <v>2019</v>
      </c>
      <c r="Y582" s="113">
        <v>125</v>
      </c>
      <c r="Z582" s="113">
        <v>0</v>
      </c>
      <c r="AA582" s="114" t="s">
        <v>1661</v>
      </c>
      <c r="AB582" s="108">
        <v>1026</v>
      </c>
      <c r="AC582" s="109" t="s">
        <v>1661</v>
      </c>
      <c r="AD582" s="152" t="s">
        <v>1662</v>
      </c>
      <c r="AE582" s="152" t="s">
        <v>1661</v>
      </c>
      <c r="AF582" s="153">
        <f t="shared" si="33"/>
        <v>-18</v>
      </c>
      <c r="AG582" s="154">
        <f t="shared" si="34"/>
        <v>2459.4700000000003</v>
      </c>
      <c r="AH582" s="155">
        <f t="shared" si="35"/>
        <v>-44270.46000000001</v>
      </c>
      <c r="AI582" s="156"/>
    </row>
    <row r="583" spans="1:35" ht="84">
      <c r="A583" s="108">
        <v>2019</v>
      </c>
      <c r="B583" s="108">
        <v>525</v>
      </c>
      <c r="C583" s="109" t="s">
        <v>1544</v>
      </c>
      <c r="D583" s="150" t="s">
        <v>1663</v>
      </c>
      <c r="E583" s="109" t="s">
        <v>1659</v>
      </c>
      <c r="F583" s="157" t="s">
        <v>1660</v>
      </c>
      <c r="G583" s="112">
        <v>978.48</v>
      </c>
      <c r="H583" s="112">
        <v>88.95</v>
      </c>
      <c r="I583" s="143" t="s">
        <v>125</v>
      </c>
      <c r="J583" s="112">
        <f t="shared" si="32"/>
        <v>889.53</v>
      </c>
      <c r="K583" s="151" t="s">
        <v>126</v>
      </c>
      <c r="L583" s="108">
        <v>2019</v>
      </c>
      <c r="M583" s="108">
        <v>3367</v>
      </c>
      <c r="N583" s="109" t="s">
        <v>1527</v>
      </c>
      <c r="O583" s="111" t="s">
        <v>215</v>
      </c>
      <c r="P583" s="109" t="s">
        <v>216</v>
      </c>
      <c r="Q583" s="109" t="s">
        <v>216</v>
      </c>
      <c r="R583" s="108">
        <v>8</v>
      </c>
      <c r="S583" s="111" t="s">
        <v>146</v>
      </c>
      <c r="T583" s="108">
        <v>1090503</v>
      </c>
      <c r="U583" s="108">
        <v>3550</v>
      </c>
      <c r="V583" s="108">
        <v>1738</v>
      </c>
      <c r="W583" s="108">
        <v>99</v>
      </c>
      <c r="X583" s="113">
        <v>2019</v>
      </c>
      <c r="Y583" s="113">
        <v>125</v>
      </c>
      <c r="Z583" s="113">
        <v>0</v>
      </c>
      <c r="AA583" s="114" t="s">
        <v>1661</v>
      </c>
      <c r="AB583" s="108">
        <v>1026</v>
      </c>
      <c r="AC583" s="109" t="s">
        <v>1661</v>
      </c>
      <c r="AD583" s="152" t="s">
        <v>1662</v>
      </c>
      <c r="AE583" s="152" t="s">
        <v>1661</v>
      </c>
      <c r="AF583" s="153">
        <f t="shared" si="33"/>
        <v>-18</v>
      </c>
      <c r="AG583" s="154">
        <f t="shared" si="34"/>
        <v>889.53</v>
      </c>
      <c r="AH583" s="155">
        <f t="shared" si="35"/>
        <v>-16011.539999999999</v>
      </c>
      <c r="AI583" s="156"/>
    </row>
    <row r="584" spans="1:35" ht="84">
      <c r="A584" s="108">
        <v>2019</v>
      </c>
      <c r="B584" s="108">
        <v>526</v>
      </c>
      <c r="C584" s="109" t="s">
        <v>1544</v>
      </c>
      <c r="D584" s="150" t="s">
        <v>1664</v>
      </c>
      <c r="E584" s="109" t="s">
        <v>1527</v>
      </c>
      <c r="F584" s="157" t="s">
        <v>1660</v>
      </c>
      <c r="G584" s="112">
        <v>201.03</v>
      </c>
      <c r="H584" s="112">
        <v>18.28</v>
      </c>
      <c r="I584" s="143" t="s">
        <v>125</v>
      </c>
      <c r="J584" s="112">
        <f aca="true" t="shared" si="36" ref="J584:J647">IF(I584="SI",G584-H584,G584)</f>
        <v>182.75</v>
      </c>
      <c r="K584" s="151" t="s">
        <v>126</v>
      </c>
      <c r="L584" s="108">
        <v>2019</v>
      </c>
      <c r="M584" s="108">
        <v>3365</v>
      </c>
      <c r="N584" s="109" t="s">
        <v>1527</v>
      </c>
      <c r="O584" s="111" t="s">
        <v>215</v>
      </c>
      <c r="P584" s="109" t="s">
        <v>216</v>
      </c>
      <c r="Q584" s="109" t="s">
        <v>216</v>
      </c>
      <c r="R584" s="108">
        <v>8</v>
      </c>
      <c r="S584" s="111" t="s">
        <v>146</v>
      </c>
      <c r="T584" s="108">
        <v>1090503</v>
      </c>
      <c r="U584" s="108">
        <v>3550</v>
      </c>
      <c r="V584" s="108">
        <v>1738</v>
      </c>
      <c r="W584" s="108">
        <v>99</v>
      </c>
      <c r="X584" s="113">
        <v>2019</v>
      </c>
      <c r="Y584" s="113">
        <v>125</v>
      </c>
      <c r="Z584" s="113">
        <v>0</v>
      </c>
      <c r="AA584" s="114" t="s">
        <v>1661</v>
      </c>
      <c r="AB584" s="108">
        <v>1026</v>
      </c>
      <c r="AC584" s="109" t="s">
        <v>1661</v>
      </c>
      <c r="AD584" s="152" t="s">
        <v>1662</v>
      </c>
      <c r="AE584" s="152" t="s">
        <v>1661</v>
      </c>
      <c r="AF584" s="153">
        <f aca="true" t="shared" si="37" ref="AF584:AF647">AE584-AD584</f>
        <v>-18</v>
      </c>
      <c r="AG584" s="154">
        <f aca="true" t="shared" si="38" ref="AG584:AG647">IF(AI584="SI",0,J584)</f>
        <v>182.75</v>
      </c>
      <c r="AH584" s="155">
        <f aca="true" t="shared" si="39" ref="AH584:AH647">AG584*AF584</f>
        <v>-3289.5</v>
      </c>
      <c r="AI584" s="156"/>
    </row>
    <row r="585" spans="1:35" ht="60">
      <c r="A585" s="108">
        <v>2019</v>
      </c>
      <c r="B585" s="108">
        <v>527</v>
      </c>
      <c r="C585" s="109" t="s">
        <v>1665</v>
      </c>
      <c r="D585" s="150" t="s">
        <v>1666</v>
      </c>
      <c r="E585" s="109" t="s">
        <v>1610</v>
      </c>
      <c r="F585" s="157" t="s">
        <v>1667</v>
      </c>
      <c r="G585" s="112">
        <v>2812.74</v>
      </c>
      <c r="H585" s="112">
        <v>108.18</v>
      </c>
      <c r="I585" s="143" t="s">
        <v>125</v>
      </c>
      <c r="J585" s="112">
        <f t="shared" si="36"/>
        <v>2704.56</v>
      </c>
      <c r="K585" s="151" t="s">
        <v>1668</v>
      </c>
      <c r="L585" s="108">
        <v>2019</v>
      </c>
      <c r="M585" s="108">
        <v>3390</v>
      </c>
      <c r="N585" s="109" t="s">
        <v>1665</v>
      </c>
      <c r="O585" s="111" t="s">
        <v>266</v>
      </c>
      <c r="P585" s="109" t="s">
        <v>267</v>
      </c>
      <c r="Q585" s="109" t="s">
        <v>267</v>
      </c>
      <c r="R585" s="108">
        <v>5</v>
      </c>
      <c r="S585" s="111" t="s">
        <v>167</v>
      </c>
      <c r="T585" s="108">
        <v>1040503</v>
      </c>
      <c r="U585" s="108">
        <v>1900</v>
      </c>
      <c r="V585" s="108">
        <v>1416</v>
      </c>
      <c r="W585" s="108">
        <v>1</v>
      </c>
      <c r="X585" s="113">
        <v>2019</v>
      </c>
      <c r="Y585" s="113">
        <v>272</v>
      </c>
      <c r="Z585" s="113">
        <v>0</v>
      </c>
      <c r="AA585" s="114" t="s">
        <v>1661</v>
      </c>
      <c r="AB585" s="108">
        <v>1025</v>
      </c>
      <c r="AC585" s="109" t="s">
        <v>1661</v>
      </c>
      <c r="AD585" s="152" t="s">
        <v>1653</v>
      </c>
      <c r="AE585" s="152" t="s">
        <v>1661</v>
      </c>
      <c r="AF585" s="153">
        <f t="shared" si="37"/>
        <v>-22</v>
      </c>
      <c r="AG585" s="154">
        <f t="shared" si="38"/>
        <v>2704.56</v>
      </c>
      <c r="AH585" s="155">
        <f t="shared" si="39"/>
        <v>-59500.32</v>
      </c>
      <c r="AI585" s="156"/>
    </row>
    <row r="586" spans="1:35" ht="60">
      <c r="A586" s="108">
        <v>2019</v>
      </c>
      <c r="B586" s="108">
        <v>528</v>
      </c>
      <c r="C586" s="109" t="s">
        <v>1665</v>
      </c>
      <c r="D586" s="150" t="s">
        <v>1669</v>
      </c>
      <c r="E586" s="109" t="s">
        <v>1610</v>
      </c>
      <c r="F586" s="157" t="s">
        <v>1670</v>
      </c>
      <c r="G586" s="112">
        <v>945.3</v>
      </c>
      <c r="H586" s="112">
        <v>36.36</v>
      </c>
      <c r="I586" s="143" t="s">
        <v>125</v>
      </c>
      <c r="J586" s="112">
        <f t="shared" si="36"/>
        <v>908.9399999999999</v>
      </c>
      <c r="K586" s="151" t="s">
        <v>1668</v>
      </c>
      <c r="L586" s="108">
        <v>2019</v>
      </c>
      <c r="M586" s="108">
        <v>3391</v>
      </c>
      <c r="N586" s="109" t="s">
        <v>1665</v>
      </c>
      <c r="O586" s="111" t="s">
        <v>266</v>
      </c>
      <c r="P586" s="109" t="s">
        <v>267</v>
      </c>
      <c r="Q586" s="109" t="s">
        <v>267</v>
      </c>
      <c r="R586" s="108">
        <v>5</v>
      </c>
      <c r="S586" s="111" t="s">
        <v>167</v>
      </c>
      <c r="T586" s="108">
        <v>1040503</v>
      </c>
      <c r="U586" s="108">
        <v>1900</v>
      </c>
      <c r="V586" s="108">
        <v>1416</v>
      </c>
      <c r="W586" s="108">
        <v>1</v>
      </c>
      <c r="X586" s="113">
        <v>2019</v>
      </c>
      <c r="Y586" s="113">
        <v>272</v>
      </c>
      <c r="Z586" s="113">
        <v>0</v>
      </c>
      <c r="AA586" s="114" t="s">
        <v>1661</v>
      </c>
      <c r="AB586" s="108">
        <v>1025</v>
      </c>
      <c r="AC586" s="109" t="s">
        <v>1661</v>
      </c>
      <c r="AD586" s="152" t="s">
        <v>1653</v>
      </c>
      <c r="AE586" s="152" t="s">
        <v>1661</v>
      </c>
      <c r="AF586" s="153">
        <f t="shared" si="37"/>
        <v>-22</v>
      </c>
      <c r="AG586" s="154">
        <f t="shared" si="38"/>
        <v>908.9399999999999</v>
      </c>
      <c r="AH586" s="155">
        <f t="shared" si="39"/>
        <v>-19996.68</v>
      </c>
      <c r="AI586" s="156"/>
    </row>
    <row r="587" spans="1:35" ht="15">
      <c r="A587" s="108">
        <v>2019</v>
      </c>
      <c r="B587" s="108">
        <v>529</v>
      </c>
      <c r="C587" s="109" t="s">
        <v>1545</v>
      </c>
      <c r="D587" s="150" t="s">
        <v>1671</v>
      </c>
      <c r="E587" s="109" t="s">
        <v>1610</v>
      </c>
      <c r="F587" s="157" t="s">
        <v>1672</v>
      </c>
      <c r="G587" s="112">
        <v>504.98</v>
      </c>
      <c r="H587" s="112">
        <v>19.42</v>
      </c>
      <c r="I587" s="143" t="s">
        <v>125</v>
      </c>
      <c r="J587" s="112">
        <f t="shared" si="36"/>
        <v>485.56</v>
      </c>
      <c r="K587" s="151" t="s">
        <v>1673</v>
      </c>
      <c r="L587" s="108">
        <v>2019</v>
      </c>
      <c r="M587" s="108">
        <v>3337</v>
      </c>
      <c r="N587" s="109" t="s">
        <v>1449</v>
      </c>
      <c r="O587" s="111" t="s">
        <v>1646</v>
      </c>
      <c r="P587" s="109" t="s">
        <v>1647</v>
      </c>
      <c r="Q587" s="109" t="s">
        <v>1647</v>
      </c>
      <c r="R587" s="108">
        <v>6</v>
      </c>
      <c r="S587" s="111" t="s">
        <v>250</v>
      </c>
      <c r="T587" s="108">
        <v>1100403</v>
      </c>
      <c r="U587" s="108">
        <v>4100</v>
      </c>
      <c r="V587" s="108">
        <v>1782</v>
      </c>
      <c r="W587" s="108">
        <v>99</v>
      </c>
      <c r="X587" s="113">
        <v>2016</v>
      </c>
      <c r="Y587" s="113">
        <v>154</v>
      </c>
      <c r="Z587" s="113">
        <v>0</v>
      </c>
      <c r="AA587" s="114" t="s">
        <v>1652</v>
      </c>
      <c r="AB587" s="108">
        <v>1051</v>
      </c>
      <c r="AC587" s="109" t="s">
        <v>1653</v>
      </c>
      <c r="AD587" s="152" t="s">
        <v>1648</v>
      </c>
      <c r="AE587" s="152" t="s">
        <v>1653</v>
      </c>
      <c r="AF587" s="153">
        <f t="shared" si="37"/>
        <v>6</v>
      </c>
      <c r="AG587" s="154">
        <f t="shared" si="38"/>
        <v>485.56</v>
      </c>
      <c r="AH587" s="155">
        <f t="shared" si="39"/>
        <v>2913.36</v>
      </c>
      <c r="AI587" s="156"/>
    </row>
    <row r="588" spans="1:35" ht="24">
      <c r="A588" s="108">
        <v>2019</v>
      </c>
      <c r="B588" s="108">
        <v>530</v>
      </c>
      <c r="C588" s="109" t="s">
        <v>1545</v>
      </c>
      <c r="D588" s="150" t="s">
        <v>1674</v>
      </c>
      <c r="E588" s="109" t="s">
        <v>1544</v>
      </c>
      <c r="F588" s="157" t="s">
        <v>1675</v>
      </c>
      <c r="G588" s="112">
        <v>17.69</v>
      </c>
      <c r="H588" s="112">
        <v>3.19</v>
      </c>
      <c r="I588" s="143" t="s">
        <v>125</v>
      </c>
      <c r="J588" s="112">
        <f t="shared" si="36"/>
        <v>14.500000000000002</v>
      </c>
      <c r="K588" s="151" t="s">
        <v>1676</v>
      </c>
      <c r="L588" s="108">
        <v>2019</v>
      </c>
      <c r="M588" s="108">
        <v>3392</v>
      </c>
      <c r="N588" s="109" t="s">
        <v>1665</v>
      </c>
      <c r="O588" s="111" t="s">
        <v>323</v>
      </c>
      <c r="P588" s="109" t="s">
        <v>324</v>
      </c>
      <c r="Q588" s="109" t="s">
        <v>324</v>
      </c>
      <c r="R588" s="108">
        <v>2</v>
      </c>
      <c r="S588" s="111" t="s">
        <v>129</v>
      </c>
      <c r="T588" s="108">
        <v>1010803</v>
      </c>
      <c r="U588" s="108">
        <v>800</v>
      </c>
      <c r="V588" s="108">
        <v>1043</v>
      </c>
      <c r="W588" s="108">
        <v>1</v>
      </c>
      <c r="X588" s="113">
        <v>2019</v>
      </c>
      <c r="Y588" s="113">
        <v>366</v>
      </c>
      <c r="Z588" s="113">
        <v>0</v>
      </c>
      <c r="AA588" s="114" t="s">
        <v>1661</v>
      </c>
      <c r="AB588" s="108">
        <v>1027</v>
      </c>
      <c r="AC588" s="109" t="s">
        <v>1661</v>
      </c>
      <c r="AD588" s="152" t="s">
        <v>1653</v>
      </c>
      <c r="AE588" s="152" t="s">
        <v>1661</v>
      </c>
      <c r="AF588" s="153">
        <f t="shared" si="37"/>
        <v>-22</v>
      </c>
      <c r="AG588" s="154">
        <f t="shared" si="38"/>
        <v>14.500000000000002</v>
      </c>
      <c r="AH588" s="155">
        <f t="shared" si="39"/>
        <v>-319.00000000000006</v>
      </c>
      <c r="AI588" s="156"/>
    </row>
    <row r="589" spans="1:35" ht="60">
      <c r="A589" s="108">
        <v>2019</v>
      </c>
      <c r="B589" s="108">
        <v>531</v>
      </c>
      <c r="C589" s="109" t="s">
        <v>1632</v>
      </c>
      <c r="D589" s="150" t="s">
        <v>1677</v>
      </c>
      <c r="E589" s="109" t="s">
        <v>1311</v>
      </c>
      <c r="F589" s="157" t="s">
        <v>1341</v>
      </c>
      <c r="G589" s="112">
        <v>3410</v>
      </c>
      <c r="H589" s="112">
        <v>310</v>
      </c>
      <c r="I589" s="143" t="s">
        <v>125</v>
      </c>
      <c r="J589" s="112">
        <f t="shared" si="36"/>
        <v>3100</v>
      </c>
      <c r="K589" s="151" t="s">
        <v>1342</v>
      </c>
      <c r="L589" s="108">
        <v>2019</v>
      </c>
      <c r="M589" s="108">
        <v>2658</v>
      </c>
      <c r="N589" s="109" t="s">
        <v>1185</v>
      </c>
      <c r="O589" s="111" t="s">
        <v>603</v>
      </c>
      <c r="P589" s="109" t="s">
        <v>604</v>
      </c>
      <c r="Q589" s="109" t="s">
        <v>604</v>
      </c>
      <c r="R589" s="108" t="s">
        <v>356</v>
      </c>
      <c r="S589" s="111" t="s">
        <v>356</v>
      </c>
      <c r="T589" s="108">
        <v>2010501</v>
      </c>
      <c r="U589" s="108">
        <v>6130</v>
      </c>
      <c r="V589" s="108">
        <v>5900</v>
      </c>
      <c r="W589" s="108">
        <v>99</v>
      </c>
      <c r="X589" s="113">
        <v>2019</v>
      </c>
      <c r="Y589" s="113">
        <v>297</v>
      </c>
      <c r="Z589" s="113">
        <v>0</v>
      </c>
      <c r="AA589" s="114" t="s">
        <v>126</v>
      </c>
      <c r="AB589" s="108">
        <v>0</v>
      </c>
      <c r="AC589" s="109" t="s">
        <v>1632</v>
      </c>
      <c r="AD589" s="152" t="s">
        <v>1384</v>
      </c>
      <c r="AE589" s="152" t="s">
        <v>1632</v>
      </c>
      <c r="AF589" s="153">
        <f t="shared" si="37"/>
        <v>52</v>
      </c>
      <c r="AG589" s="154">
        <f t="shared" si="38"/>
        <v>3100</v>
      </c>
      <c r="AH589" s="155">
        <f t="shared" si="39"/>
        <v>161200</v>
      </c>
      <c r="AI589" s="156"/>
    </row>
    <row r="590" spans="1:35" ht="60">
      <c r="A590" s="108">
        <v>2019</v>
      </c>
      <c r="B590" s="108">
        <v>532</v>
      </c>
      <c r="C590" s="109" t="s">
        <v>1632</v>
      </c>
      <c r="D590" s="150" t="s">
        <v>1678</v>
      </c>
      <c r="E590" s="109" t="s">
        <v>1185</v>
      </c>
      <c r="F590" s="157" t="s">
        <v>1341</v>
      </c>
      <c r="G590" s="112">
        <v>-3410</v>
      </c>
      <c r="H590" s="112">
        <v>310</v>
      </c>
      <c r="I590" s="143" t="s">
        <v>125</v>
      </c>
      <c r="J590" s="112">
        <f t="shared" si="36"/>
        <v>-3720</v>
      </c>
      <c r="K590" s="151" t="s">
        <v>1342</v>
      </c>
      <c r="L590" s="108">
        <v>2019</v>
      </c>
      <c r="M590" s="108">
        <v>3451</v>
      </c>
      <c r="N590" s="109" t="s">
        <v>1632</v>
      </c>
      <c r="O590" s="111" t="s">
        <v>603</v>
      </c>
      <c r="P590" s="109" t="s">
        <v>604</v>
      </c>
      <c r="Q590" s="109" t="s">
        <v>604</v>
      </c>
      <c r="R590" s="108" t="s">
        <v>356</v>
      </c>
      <c r="S590" s="111" t="s">
        <v>356</v>
      </c>
      <c r="T590" s="108">
        <v>2010501</v>
      </c>
      <c r="U590" s="108">
        <v>6130</v>
      </c>
      <c r="V590" s="108">
        <v>5900</v>
      </c>
      <c r="W590" s="108">
        <v>99</v>
      </c>
      <c r="X590" s="113">
        <v>2019</v>
      </c>
      <c r="Y590" s="113">
        <v>297</v>
      </c>
      <c r="Z590" s="113">
        <v>0</v>
      </c>
      <c r="AA590" s="114" t="s">
        <v>126</v>
      </c>
      <c r="AB590" s="108">
        <v>0</v>
      </c>
      <c r="AC590" s="109" t="s">
        <v>1632</v>
      </c>
      <c r="AD590" s="152" t="s">
        <v>1679</v>
      </c>
      <c r="AE590" s="152" t="s">
        <v>1632</v>
      </c>
      <c r="AF590" s="153">
        <f t="shared" si="37"/>
        <v>-30</v>
      </c>
      <c r="AG590" s="154">
        <f t="shared" si="38"/>
        <v>-3720</v>
      </c>
      <c r="AH590" s="155">
        <f t="shared" si="39"/>
        <v>111600</v>
      </c>
      <c r="AI590" s="156"/>
    </row>
    <row r="591" spans="1:35" ht="72">
      <c r="A591" s="108">
        <v>2019</v>
      </c>
      <c r="B591" s="108">
        <v>533</v>
      </c>
      <c r="C591" s="109" t="s">
        <v>1632</v>
      </c>
      <c r="D591" s="150" t="s">
        <v>1680</v>
      </c>
      <c r="E591" s="109" t="s">
        <v>1565</v>
      </c>
      <c r="F591" s="157" t="s">
        <v>1681</v>
      </c>
      <c r="G591" s="112">
        <v>197.66</v>
      </c>
      <c r="H591" s="112">
        <v>17.97</v>
      </c>
      <c r="I591" s="143" t="s">
        <v>125</v>
      </c>
      <c r="J591" s="112">
        <f t="shared" si="36"/>
        <v>179.69</v>
      </c>
      <c r="K591" s="151" t="s">
        <v>126</v>
      </c>
      <c r="L591" s="108">
        <v>2019</v>
      </c>
      <c r="M591" s="108">
        <v>3436</v>
      </c>
      <c r="N591" s="109" t="s">
        <v>1539</v>
      </c>
      <c r="O591" s="111" t="s">
        <v>215</v>
      </c>
      <c r="P591" s="109" t="s">
        <v>216</v>
      </c>
      <c r="Q591" s="109" t="s">
        <v>216</v>
      </c>
      <c r="R591" s="108">
        <v>8</v>
      </c>
      <c r="S591" s="111" t="s">
        <v>146</v>
      </c>
      <c r="T591" s="108">
        <v>1090503</v>
      </c>
      <c r="U591" s="108">
        <v>3550</v>
      </c>
      <c r="V591" s="108">
        <v>1738</v>
      </c>
      <c r="W591" s="108">
        <v>99</v>
      </c>
      <c r="X591" s="113">
        <v>2019</v>
      </c>
      <c r="Y591" s="113">
        <v>125</v>
      </c>
      <c r="Z591" s="113">
        <v>0</v>
      </c>
      <c r="AA591" s="114" t="s">
        <v>1661</v>
      </c>
      <c r="AB591" s="108">
        <v>1026</v>
      </c>
      <c r="AC591" s="109" t="s">
        <v>1661</v>
      </c>
      <c r="AD591" s="152" t="s">
        <v>1682</v>
      </c>
      <c r="AE591" s="152" t="s">
        <v>1661</v>
      </c>
      <c r="AF591" s="153">
        <f t="shared" si="37"/>
        <v>-26</v>
      </c>
      <c r="AG591" s="154">
        <f t="shared" si="38"/>
        <v>179.69</v>
      </c>
      <c r="AH591" s="155">
        <f t="shared" si="39"/>
        <v>-4671.94</v>
      </c>
      <c r="AI591" s="156"/>
    </row>
    <row r="592" spans="1:35" ht="60">
      <c r="A592" s="108">
        <v>2019</v>
      </c>
      <c r="B592" s="108">
        <v>534</v>
      </c>
      <c r="C592" s="109" t="s">
        <v>1632</v>
      </c>
      <c r="D592" s="150" t="s">
        <v>1683</v>
      </c>
      <c r="E592" s="109" t="s">
        <v>1684</v>
      </c>
      <c r="F592" s="157" t="s">
        <v>1685</v>
      </c>
      <c r="G592" s="112">
        <v>36.66</v>
      </c>
      <c r="H592" s="112">
        <v>3.33</v>
      </c>
      <c r="I592" s="143" t="s">
        <v>125</v>
      </c>
      <c r="J592" s="112">
        <f t="shared" si="36"/>
        <v>33.33</v>
      </c>
      <c r="K592" s="151" t="s">
        <v>126</v>
      </c>
      <c r="L592" s="108">
        <v>2019</v>
      </c>
      <c r="M592" s="108">
        <v>3441</v>
      </c>
      <c r="N592" s="109" t="s">
        <v>1539</v>
      </c>
      <c r="O592" s="111" t="s">
        <v>215</v>
      </c>
      <c r="P592" s="109" t="s">
        <v>216</v>
      </c>
      <c r="Q592" s="109" t="s">
        <v>216</v>
      </c>
      <c r="R592" s="108">
        <v>8</v>
      </c>
      <c r="S592" s="111" t="s">
        <v>146</v>
      </c>
      <c r="T592" s="108">
        <v>1090503</v>
      </c>
      <c r="U592" s="108">
        <v>3550</v>
      </c>
      <c r="V592" s="108">
        <v>1738</v>
      </c>
      <c r="W592" s="108">
        <v>99</v>
      </c>
      <c r="X592" s="113">
        <v>2019</v>
      </c>
      <c r="Y592" s="113">
        <v>125</v>
      </c>
      <c r="Z592" s="113">
        <v>0</v>
      </c>
      <c r="AA592" s="114" t="s">
        <v>1661</v>
      </c>
      <c r="AB592" s="108">
        <v>1026</v>
      </c>
      <c r="AC592" s="109" t="s">
        <v>1661</v>
      </c>
      <c r="AD592" s="152" t="s">
        <v>1682</v>
      </c>
      <c r="AE592" s="152" t="s">
        <v>1661</v>
      </c>
      <c r="AF592" s="153">
        <f t="shared" si="37"/>
        <v>-26</v>
      </c>
      <c r="AG592" s="154">
        <f t="shared" si="38"/>
        <v>33.33</v>
      </c>
      <c r="AH592" s="155">
        <f t="shared" si="39"/>
        <v>-866.5799999999999</v>
      </c>
      <c r="AI592" s="156"/>
    </row>
    <row r="593" spans="1:35" ht="48">
      <c r="A593" s="108">
        <v>2019</v>
      </c>
      <c r="B593" s="108">
        <v>535</v>
      </c>
      <c r="C593" s="109" t="s">
        <v>1632</v>
      </c>
      <c r="D593" s="150" t="s">
        <v>1686</v>
      </c>
      <c r="E593" s="109" t="s">
        <v>1570</v>
      </c>
      <c r="F593" s="157" t="s">
        <v>1687</v>
      </c>
      <c r="G593" s="112">
        <v>41.3</v>
      </c>
      <c r="H593" s="112">
        <v>7.45</v>
      </c>
      <c r="I593" s="143" t="s">
        <v>125</v>
      </c>
      <c r="J593" s="112">
        <f t="shared" si="36"/>
        <v>33.849999999999994</v>
      </c>
      <c r="K593" s="151" t="s">
        <v>819</v>
      </c>
      <c r="L593" s="108">
        <v>2019</v>
      </c>
      <c r="M593" s="108">
        <v>3446</v>
      </c>
      <c r="N593" s="109" t="s">
        <v>1539</v>
      </c>
      <c r="O593" s="111" t="s">
        <v>127</v>
      </c>
      <c r="P593" s="109" t="s">
        <v>128</v>
      </c>
      <c r="Q593" s="109" t="s">
        <v>128</v>
      </c>
      <c r="R593" s="108">
        <v>5</v>
      </c>
      <c r="S593" s="111" t="s">
        <v>167</v>
      </c>
      <c r="T593" s="108">
        <v>1040103</v>
      </c>
      <c r="U593" s="108">
        <v>1460</v>
      </c>
      <c r="V593" s="108">
        <v>1346</v>
      </c>
      <c r="W593" s="108">
        <v>2</v>
      </c>
      <c r="X593" s="113">
        <v>2019</v>
      </c>
      <c r="Y593" s="113">
        <v>187</v>
      </c>
      <c r="Z593" s="113">
        <v>0</v>
      </c>
      <c r="AA593" s="114" t="s">
        <v>1661</v>
      </c>
      <c r="AB593" s="108">
        <v>1033</v>
      </c>
      <c r="AC593" s="109" t="s">
        <v>1661</v>
      </c>
      <c r="AD593" s="152" t="s">
        <v>1682</v>
      </c>
      <c r="AE593" s="152" t="s">
        <v>1661</v>
      </c>
      <c r="AF593" s="153">
        <f t="shared" si="37"/>
        <v>-26</v>
      </c>
      <c r="AG593" s="154">
        <f t="shared" si="38"/>
        <v>33.849999999999994</v>
      </c>
      <c r="AH593" s="155">
        <f t="shared" si="39"/>
        <v>-880.0999999999999</v>
      </c>
      <c r="AI593" s="156"/>
    </row>
    <row r="594" spans="1:35" ht="48">
      <c r="A594" s="108">
        <v>2019</v>
      </c>
      <c r="B594" s="108">
        <v>536</v>
      </c>
      <c r="C594" s="109" t="s">
        <v>1632</v>
      </c>
      <c r="D594" s="150" t="s">
        <v>1688</v>
      </c>
      <c r="E594" s="109" t="s">
        <v>1570</v>
      </c>
      <c r="F594" s="157" t="s">
        <v>1689</v>
      </c>
      <c r="G594" s="112">
        <v>23.78</v>
      </c>
      <c r="H594" s="112">
        <v>4.29</v>
      </c>
      <c r="I594" s="143" t="s">
        <v>125</v>
      </c>
      <c r="J594" s="112">
        <f t="shared" si="36"/>
        <v>19.490000000000002</v>
      </c>
      <c r="K594" s="151" t="s">
        <v>819</v>
      </c>
      <c r="L594" s="108">
        <v>2019</v>
      </c>
      <c r="M594" s="108">
        <v>3444</v>
      </c>
      <c r="N594" s="109" t="s">
        <v>1539</v>
      </c>
      <c r="O594" s="111" t="s">
        <v>127</v>
      </c>
      <c r="P594" s="109" t="s">
        <v>128</v>
      </c>
      <c r="Q594" s="109" t="s">
        <v>128</v>
      </c>
      <c r="R594" s="108">
        <v>5</v>
      </c>
      <c r="S594" s="111" t="s">
        <v>167</v>
      </c>
      <c r="T594" s="108">
        <v>1010803</v>
      </c>
      <c r="U594" s="108">
        <v>800</v>
      </c>
      <c r="V594" s="108">
        <v>1043</v>
      </c>
      <c r="W594" s="108">
        <v>2</v>
      </c>
      <c r="X594" s="113">
        <v>2019</v>
      </c>
      <c r="Y594" s="113">
        <v>185</v>
      </c>
      <c r="Z594" s="113">
        <v>0</v>
      </c>
      <c r="AA594" s="114" t="s">
        <v>1661</v>
      </c>
      <c r="AB594" s="108">
        <v>1032</v>
      </c>
      <c r="AC594" s="109" t="s">
        <v>1661</v>
      </c>
      <c r="AD594" s="152" t="s">
        <v>1682</v>
      </c>
      <c r="AE594" s="152" t="s">
        <v>1661</v>
      </c>
      <c r="AF594" s="153">
        <f t="shared" si="37"/>
        <v>-26</v>
      </c>
      <c r="AG594" s="154">
        <f t="shared" si="38"/>
        <v>19.490000000000002</v>
      </c>
      <c r="AH594" s="155">
        <f t="shared" si="39"/>
        <v>-506.74000000000007</v>
      </c>
      <c r="AI594" s="156"/>
    </row>
    <row r="595" spans="1:35" ht="48">
      <c r="A595" s="108">
        <v>2019</v>
      </c>
      <c r="B595" s="108">
        <v>537</v>
      </c>
      <c r="C595" s="109" t="s">
        <v>1632</v>
      </c>
      <c r="D595" s="150" t="s">
        <v>1690</v>
      </c>
      <c r="E595" s="109" t="s">
        <v>1570</v>
      </c>
      <c r="F595" s="157" t="s">
        <v>1691</v>
      </c>
      <c r="G595" s="112">
        <v>50.24</v>
      </c>
      <c r="H595" s="112">
        <v>9.06</v>
      </c>
      <c r="I595" s="143" t="s">
        <v>125</v>
      </c>
      <c r="J595" s="112">
        <f t="shared" si="36"/>
        <v>41.18</v>
      </c>
      <c r="K595" s="151" t="s">
        <v>1692</v>
      </c>
      <c r="L595" s="108">
        <v>2019</v>
      </c>
      <c r="M595" s="108">
        <v>3442</v>
      </c>
      <c r="N595" s="109" t="s">
        <v>1539</v>
      </c>
      <c r="O595" s="111" t="s">
        <v>127</v>
      </c>
      <c r="P595" s="109" t="s">
        <v>128</v>
      </c>
      <c r="Q595" s="109" t="s">
        <v>128</v>
      </c>
      <c r="R595" s="108">
        <v>8</v>
      </c>
      <c r="S595" s="111" t="s">
        <v>146</v>
      </c>
      <c r="T595" s="108">
        <v>1010803</v>
      </c>
      <c r="U595" s="108">
        <v>800</v>
      </c>
      <c r="V595" s="108">
        <v>1043</v>
      </c>
      <c r="W595" s="108">
        <v>2</v>
      </c>
      <c r="X595" s="113">
        <v>2019</v>
      </c>
      <c r="Y595" s="113">
        <v>185</v>
      </c>
      <c r="Z595" s="113">
        <v>0</v>
      </c>
      <c r="AA595" s="114" t="s">
        <v>1661</v>
      </c>
      <c r="AB595" s="108">
        <v>1031</v>
      </c>
      <c r="AC595" s="109" t="s">
        <v>1661</v>
      </c>
      <c r="AD595" s="152" t="s">
        <v>1682</v>
      </c>
      <c r="AE595" s="152" t="s">
        <v>1661</v>
      </c>
      <c r="AF595" s="153">
        <f t="shared" si="37"/>
        <v>-26</v>
      </c>
      <c r="AG595" s="154">
        <f t="shared" si="38"/>
        <v>41.18</v>
      </c>
      <c r="AH595" s="155">
        <f t="shared" si="39"/>
        <v>-1070.68</v>
      </c>
      <c r="AI595" s="156"/>
    </row>
    <row r="596" spans="1:35" ht="48">
      <c r="A596" s="108">
        <v>2019</v>
      </c>
      <c r="B596" s="108">
        <v>538</v>
      </c>
      <c r="C596" s="109" t="s">
        <v>1632</v>
      </c>
      <c r="D596" s="150" t="s">
        <v>1693</v>
      </c>
      <c r="E596" s="109" t="s">
        <v>1570</v>
      </c>
      <c r="F596" s="157" t="s">
        <v>1691</v>
      </c>
      <c r="G596" s="112">
        <v>40.82</v>
      </c>
      <c r="H596" s="112">
        <v>7.36</v>
      </c>
      <c r="I596" s="143" t="s">
        <v>125</v>
      </c>
      <c r="J596" s="112">
        <f t="shared" si="36"/>
        <v>33.46</v>
      </c>
      <c r="K596" s="151" t="s">
        <v>1692</v>
      </c>
      <c r="L596" s="108">
        <v>2019</v>
      </c>
      <c r="M596" s="108">
        <v>3447</v>
      </c>
      <c r="N596" s="109" t="s">
        <v>1539</v>
      </c>
      <c r="O596" s="111" t="s">
        <v>127</v>
      </c>
      <c r="P596" s="109" t="s">
        <v>128</v>
      </c>
      <c r="Q596" s="109" t="s">
        <v>128</v>
      </c>
      <c r="R596" s="108">
        <v>8</v>
      </c>
      <c r="S596" s="111" t="s">
        <v>146</v>
      </c>
      <c r="T596" s="108">
        <v>1010803</v>
      </c>
      <c r="U596" s="108">
        <v>800</v>
      </c>
      <c r="V596" s="108">
        <v>1043</v>
      </c>
      <c r="W596" s="108">
        <v>2</v>
      </c>
      <c r="X596" s="113">
        <v>2019</v>
      </c>
      <c r="Y596" s="113">
        <v>185</v>
      </c>
      <c r="Z596" s="113">
        <v>0</v>
      </c>
      <c r="AA596" s="114" t="s">
        <v>1661</v>
      </c>
      <c r="AB596" s="108">
        <v>1031</v>
      </c>
      <c r="AC596" s="109" t="s">
        <v>1661</v>
      </c>
      <c r="AD596" s="152" t="s">
        <v>1682</v>
      </c>
      <c r="AE596" s="152" t="s">
        <v>1661</v>
      </c>
      <c r="AF596" s="153">
        <f t="shared" si="37"/>
        <v>-26</v>
      </c>
      <c r="AG596" s="154">
        <f t="shared" si="38"/>
        <v>33.46</v>
      </c>
      <c r="AH596" s="155">
        <f t="shared" si="39"/>
        <v>-869.96</v>
      </c>
      <c r="AI596" s="156"/>
    </row>
    <row r="597" spans="1:35" ht="48">
      <c r="A597" s="108">
        <v>2019</v>
      </c>
      <c r="B597" s="108">
        <v>539</v>
      </c>
      <c r="C597" s="109" t="s">
        <v>1632</v>
      </c>
      <c r="D597" s="150" t="s">
        <v>1694</v>
      </c>
      <c r="E597" s="109" t="s">
        <v>1570</v>
      </c>
      <c r="F597" s="157" t="s">
        <v>1695</v>
      </c>
      <c r="G597" s="112">
        <v>100.01</v>
      </c>
      <c r="H597" s="112">
        <v>18.03</v>
      </c>
      <c r="I597" s="143" t="s">
        <v>125</v>
      </c>
      <c r="J597" s="112">
        <f t="shared" si="36"/>
        <v>81.98</v>
      </c>
      <c r="K597" s="151" t="s">
        <v>1692</v>
      </c>
      <c r="L597" s="108">
        <v>2019</v>
      </c>
      <c r="M597" s="108">
        <v>3445</v>
      </c>
      <c r="N597" s="109" t="s">
        <v>1539</v>
      </c>
      <c r="O597" s="111" t="s">
        <v>127</v>
      </c>
      <c r="P597" s="109" t="s">
        <v>128</v>
      </c>
      <c r="Q597" s="109" t="s">
        <v>128</v>
      </c>
      <c r="R597" s="108">
        <v>5</v>
      </c>
      <c r="S597" s="111" t="s">
        <v>167</v>
      </c>
      <c r="T597" s="108">
        <v>1040203</v>
      </c>
      <c r="U597" s="108">
        <v>1570</v>
      </c>
      <c r="V597" s="108">
        <v>1366</v>
      </c>
      <c r="W597" s="108">
        <v>2</v>
      </c>
      <c r="X597" s="113">
        <v>2019</v>
      </c>
      <c r="Y597" s="113">
        <v>186</v>
      </c>
      <c r="Z597" s="113">
        <v>0</v>
      </c>
      <c r="AA597" s="114" t="s">
        <v>1661</v>
      </c>
      <c r="AB597" s="108">
        <v>1034</v>
      </c>
      <c r="AC597" s="109" t="s">
        <v>1661</v>
      </c>
      <c r="AD597" s="152" t="s">
        <v>1682</v>
      </c>
      <c r="AE597" s="152" t="s">
        <v>1661</v>
      </c>
      <c r="AF597" s="153">
        <f t="shared" si="37"/>
        <v>-26</v>
      </c>
      <c r="AG597" s="154">
        <f t="shared" si="38"/>
        <v>81.98</v>
      </c>
      <c r="AH597" s="155">
        <f t="shared" si="39"/>
        <v>-2131.48</v>
      </c>
      <c r="AI597" s="156"/>
    </row>
    <row r="598" spans="1:35" ht="48">
      <c r="A598" s="108">
        <v>2019</v>
      </c>
      <c r="B598" s="108">
        <v>539</v>
      </c>
      <c r="C598" s="109" t="s">
        <v>1632</v>
      </c>
      <c r="D598" s="150" t="s">
        <v>1694</v>
      </c>
      <c r="E598" s="109" t="s">
        <v>1570</v>
      </c>
      <c r="F598" s="157" t="s">
        <v>1695</v>
      </c>
      <c r="G598" s="112">
        <v>21.78</v>
      </c>
      <c r="H598" s="112">
        <v>3.93</v>
      </c>
      <c r="I598" s="143" t="s">
        <v>125</v>
      </c>
      <c r="J598" s="112">
        <f t="shared" si="36"/>
        <v>17.85</v>
      </c>
      <c r="K598" s="151" t="s">
        <v>1692</v>
      </c>
      <c r="L598" s="108">
        <v>2019</v>
      </c>
      <c r="M598" s="108">
        <v>3445</v>
      </c>
      <c r="N598" s="109" t="s">
        <v>1539</v>
      </c>
      <c r="O598" s="111" t="s">
        <v>127</v>
      </c>
      <c r="P598" s="109" t="s">
        <v>128</v>
      </c>
      <c r="Q598" s="109" t="s">
        <v>128</v>
      </c>
      <c r="R598" s="108">
        <v>5</v>
      </c>
      <c r="S598" s="111" t="s">
        <v>167</v>
      </c>
      <c r="T598" s="108">
        <v>1010803</v>
      </c>
      <c r="U598" s="108">
        <v>800</v>
      </c>
      <c r="V598" s="108">
        <v>1043</v>
      </c>
      <c r="W598" s="108">
        <v>2</v>
      </c>
      <c r="X598" s="113">
        <v>2019</v>
      </c>
      <c r="Y598" s="113">
        <v>185</v>
      </c>
      <c r="Z598" s="113">
        <v>0</v>
      </c>
      <c r="AA598" s="114" t="s">
        <v>1661</v>
      </c>
      <c r="AB598" s="108">
        <v>1031</v>
      </c>
      <c r="AC598" s="109" t="s">
        <v>1661</v>
      </c>
      <c r="AD598" s="152" t="s">
        <v>1682</v>
      </c>
      <c r="AE598" s="152" t="s">
        <v>1661</v>
      </c>
      <c r="AF598" s="153">
        <f t="shared" si="37"/>
        <v>-26</v>
      </c>
      <c r="AG598" s="154">
        <f t="shared" si="38"/>
        <v>17.85</v>
      </c>
      <c r="AH598" s="155">
        <f t="shared" si="39"/>
        <v>-464.1</v>
      </c>
      <c r="AI598" s="156"/>
    </row>
    <row r="599" spans="1:35" ht="132">
      <c r="A599" s="108">
        <v>2019</v>
      </c>
      <c r="B599" s="108">
        <v>540</v>
      </c>
      <c r="C599" s="109" t="s">
        <v>1632</v>
      </c>
      <c r="D599" s="150" t="s">
        <v>1696</v>
      </c>
      <c r="E599" s="109" t="s">
        <v>1545</v>
      </c>
      <c r="F599" s="157" t="s">
        <v>1697</v>
      </c>
      <c r="G599" s="112">
        <v>2999.37</v>
      </c>
      <c r="H599" s="112">
        <v>540.87</v>
      </c>
      <c r="I599" s="143" t="s">
        <v>125</v>
      </c>
      <c r="J599" s="112">
        <f t="shared" si="36"/>
        <v>2458.5</v>
      </c>
      <c r="K599" s="151" t="s">
        <v>357</v>
      </c>
      <c r="L599" s="108">
        <v>2019</v>
      </c>
      <c r="M599" s="108">
        <v>3435</v>
      </c>
      <c r="N599" s="109" t="s">
        <v>1539</v>
      </c>
      <c r="O599" s="111" t="s">
        <v>351</v>
      </c>
      <c r="P599" s="109" t="s">
        <v>352</v>
      </c>
      <c r="Q599" s="109" t="s">
        <v>352</v>
      </c>
      <c r="R599" s="108">
        <v>2</v>
      </c>
      <c r="S599" s="111" t="s">
        <v>129</v>
      </c>
      <c r="T599" s="108">
        <v>1010803</v>
      </c>
      <c r="U599" s="108">
        <v>800</v>
      </c>
      <c r="V599" s="108">
        <v>1043</v>
      </c>
      <c r="W599" s="108">
        <v>1</v>
      </c>
      <c r="X599" s="113">
        <v>2019</v>
      </c>
      <c r="Y599" s="113">
        <v>50</v>
      </c>
      <c r="Z599" s="113">
        <v>0</v>
      </c>
      <c r="AA599" s="114" t="s">
        <v>1661</v>
      </c>
      <c r="AB599" s="108">
        <v>1030</v>
      </c>
      <c r="AC599" s="109" t="s">
        <v>1661</v>
      </c>
      <c r="AD599" s="152" t="s">
        <v>1682</v>
      </c>
      <c r="AE599" s="152" t="s">
        <v>1661</v>
      </c>
      <c r="AF599" s="153">
        <f t="shared" si="37"/>
        <v>-26</v>
      </c>
      <c r="AG599" s="154">
        <f t="shared" si="38"/>
        <v>2458.5</v>
      </c>
      <c r="AH599" s="155">
        <f t="shared" si="39"/>
        <v>-63921</v>
      </c>
      <c r="AI599" s="156"/>
    </row>
    <row r="600" spans="1:35" ht="204">
      <c r="A600" s="108">
        <v>2019</v>
      </c>
      <c r="B600" s="108">
        <v>541</v>
      </c>
      <c r="C600" s="109" t="s">
        <v>1698</v>
      </c>
      <c r="D600" s="150" t="s">
        <v>1699</v>
      </c>
      <c r="E600" s="109" t="s">
        <v>1632</v>
      </c>
      <c r="F600" s="157" t="s">
        <v>1700</v>
      </c>
      <c r="G600" s="112">
        <v>5075.2</v>
      </c>
      <c r="H600" s="112">
        <v>915.2</v>
      </c>
      <c r="I600" s="143" t="s">
        <v>256</v>
      </c>
      <c r="J600" s="112">
        <f t="shared" si="36"/>
        <v>5075.2</v>
      </c>
      <c r="K600" s="151" t="s">
        <v>1701</v>
      </c>
      <c r="L600" s="108">
        <v>2019</v>
      </c>
      <c r="M600" s="108">
        <v>3468</v>
      </c>
      <c r="N600" s="109" t="s">
        <v>1632</v>
      </c>
      <c r="O600" s="111" t="s">
        <v>982</v>
      </c>
      <c r="P600" s="109" t="s">
        <v>1702</v>
      </c>
      <c r="Q600" s="109" t="s">
        <v>983</v>
      </c>
      <c r="R600" s="108">
        <v>9</v>
      </c>
      <c r="S600" s="111" t="s">
        <v>175</v>
      </c>
      <c r="T600" s="108">
        <v>2060305</v>
      </c>
      <c r="U600" s="108">
        <v>7970</v>
      </c>
      <c r="V600" s="108">
        <v>9010</v>
      </c>
      <c r="W600" s="108">
        <v>99</v>
      </c>
      <c r="X600" s="113">
        <v>2019</v>
      </c>
      <c r="Y600" s="113">
        <v>348</v>
      </c>
      <c r="Z600" s="113">
        <v>0</v>
      </c>
      <c r="AA600" s="114" t="s">
        <v>126</v>
      </c>
      <c r="AB600" s="108">
        <v>1087</v>
      </c>
      <c r="AC600" s="109" t="s">
        <v>1682</v>
      </c>
      <c r="AD600" s="152" t="s">
        <v>1679</v>
      </c>
      <c r="AE600" s="152" t="s">
        <v>1682</v>
      </c>
      <c r="AF600" s="153">
        <f t="shared" si="37"/>
        <v>-2</v>
      </c>
      <c r="AG600" s="154">
        <f t="shared" si="38"/>
        <v>5075.2</v>
      </c>
      <c r="AH600" s="155">
        <f t="shared" si="39"/>
        <v>-10150.4</v>
      </c>
      <c r="AI600" s="156"/>
    </row>
    <row r="601" spans="1:35" ht="24">
      <c r="A601" s="108">
        <v>2019</v>
      </c>
      <c r="B601" s="108">
        <v>542</v>
      </c>
      <c r="C601" s="109" t="s">
        <v>1661</v>
      </c>
      <c r="D601" s="150" t="s">
        <v>1703</v>
      </c>
      <c r="E601" s="109" t="s">
        <v>1632</v>
      </c>
      <c r="F601" s="157" t="s">
        <v>1704</v>
      </c>
      <c r="G601" s="112">
        <v>68.32</v>
      </c>
      <c r="H601" s="112">
        <v>12.32</v>
      </c>
      <c r="I601" s="143" t="s">
        <v>125</v>
      </c>
      <c r="J601" s="112">
        <f t="shared" si="36"/>
        <v>55.99999999999999</v>
      </c>
      <c r="K601" s="151" t="s">
        <v>1506</v>
      </c>
      <c r="L601" s="108">
        <v>2019</v>
      </c>
      <c r="M601" s="108">
        <v>3493</v>
      </c>
      <c r="N601" s="109" t="s">
        <v>1661</v>
      </c>
      <c r="O601" s="111" t="s">
        <v>1507</v>
      </c>
      <c r="P601" s="109" t="s">
        <v>1508</v>
      </c>
      <c r="Q601" s="109" t="s">
        <v>1508</v>
      </c>
      <c r="R601" s="108">
        <v>5</v>
      </c>
      <c r="S601" s="111" t="s">
        <v>167</v>
      </c>
      <c r="T601" s="108">
        <v>1040103</v>
      </c>
      <c r="U601" s="108">
        <v>1460</v>
      </c>
      <c r="V601" s="108">
        <v>1346</v>
      </c>
      <c r="W601" s="108">
        <v>2</v>
      </c>
      <c r="X601" s="113">
        <v>2019</v>
      </c>
      <c r="Y601" s="113">
        <v>291</v>
      </c>
      <c r="Z601" s="113">
        <v>0</v>
      </c>
      <c r="AA601" s="114" t="s">
        <v>1661</v>
      </c>
      <c r="AB601" s="108">
        <v>1028</v>
      </c>
      <c r="AC601" s="109" t="s">
        <v>1661</v>
      </c>
      <c r="AD601" s="152" t="s">
        <v>1705</v>
      </c>
      <c r="AE601" s="152" t="s">
        <v>1661</v>
      </c>
      <c r="AF601" s="153">
        <f t="shared" si="37"/>
        <v>-30</v>
      </c>
      <c r="AG601" s="154">
        <f t="shared" si="38"/>
        <v>55.99999999999999</v>
      </c>
      <c r="AH601" s="155">
        <f t="shared" si="39"/>
        <v>-1679.9999999999998</v>
      </c>
      <c r="AI601" s="156"/>
    </row>
    <row r="602" spans="1:35" ht="36">
      <c r="A602" s="108">
        <v>2019</v>
      </c>
      <c r="B602" s="108">
        <v>543</v>
      </c>
      <c r="C602" s="109" t="s">
        <v>1661</v>
      </c>
      <c r="D602" s="150" t="s">
        <v>1706</v>
      </c>
      <c r="E602" s="109" t="s">
        <v>1485</v>
      </c>
      <c r="F602" s="157" t="s">
        <v>1707</v>
      </c>
      <c r="G602" s="112">
        <v>201.3</v>
      </c>
      <c r="H602" s="112">
        <v>36.3</v>
      </c>
      <c r="I602" s="143" t="s">
        <v>125</v>
      </c>
      <c r="J602" s="112">
        <f t="shared" si="36"/>
        <v>165</v>
      </c>
      <c r="K602" s="151" t="s">
        <v>334</v>
      </c>
      <c r="L602" s="108">
        <v>2019</v>
      </c>
      <c r="M602" s="108">
        <v>3308</v>
      </c>
      <c r="N602" s="109" t="s">
        <v>1570</v>
      </c>
      <c r="O602" s="111" t="s">
        <v>335</v>
      </c>
      <c r="P602" s="109" t="s">
        <v>336</v>
      </c>
      <c r="Q602" s="109" t="s">
        <v>336</v>
      </c>
      <c r="R602" s="108">
        <v>5</v>
      </c>
      <c r="S602" s="111" t="s">
        <v>167</v>
      </c>
      <c r="T602" s="108">
        <v>1040203</v>
      </c>
      <c r="U602" s="108">
        <v>1570</v>
      </c>
      <c r="V602" s="108">
        <v>1366</v>
      </c>
      <c r="W602" s="108">
        <v>2</v>
      </c>
      <c r="X602" s="113">
        <v>2019</v>
      </c>
      <c r="Y602" s="113">
        <v>10</v>
      </c>
      <c r="Z602" s="113">
        <v>0</v>
      </c>
      <c r="AA602" s="114" t="s">
        <v>1661</v>
      </c>
      <c r="AB602" s="108">
        <v>1029</v>
      </c>
      <c r="AC602" s="109" t="s">
        <v>1661</v>
      </c>
      <c r="AD602" s="152" t="s">
        <v>1642</v>
      </c>
      <c r="AE602" s="152" t="s">
        <v>1661</v>
      </c>
      <c r="AF602" s="153">
        <f t="shared" si="37"/>
        <v>-14</v>
      </c>
      <c r="AG602" s="154">
        <f t="shared" si="38"/>
        <v>165</v>
      </c>
      <c r="AH602" s="155">
        <f t="shared" si="39"/>
        <v>-2310</v>
      </c>
      <c r="AI602" s="156"/>
    </row>
    <row r="603" spans="1:35" ht="72">
      <c r="A603" s="108">
        <v>2019</v>
      </c>
      <c r="B603" s="108">
        <v>544</v>
      </c>
      <c r="C603" s="109" t="s">
        <v>1571</v>
      </c>
      <c r="D603" s="150" t="s">
        <v>1708</v>
      </c>
      <c r="E603" s="109" t="s">
        <v>1661</v>
      </c>
      <c r="F603" s="157" t="s">
        <v>1709</v>
      </c>
      <c r="G603" s="112">
        <v>30.22</v>
      </c>
      <c r="H603" s="112">
        <v>5.45</v>
      </c>
      <c r="I603" s="143" t="s">
        <v>125</v>
      </c>
      <c r="J603" s="112">
        <f t="shared" si="36"/>
        <v>24.77</v>
      </c>
      <c r="K603" s="151" t="s">
        <v>490</v>
      </c>
      <c r="L603" s="108">
        <v>2019</v>
      </c>
      <c r="M603" s="108">
        <v>3543</v>
      </c>
      <c r="N603" s="109" t="s">
        <v>1571</v>
      </c>
      <c r="O603" s="111" t="s">
        <v>156</v>
      </c>
      <c r="P603" s="109" t="s">
        <v>157</v>
      </c>
      <c r="Q603" s="109" t="s">
        <v>157</v>
      </c>
      <c r="R603" s="108">
        <v>8</v>
      </c>
      <c r="S603" s="111" t="s">
        <v>146</v>
      </c>
      <c r="T603" s="108">
        <v>1080203</v>
      </c>
      <c r="U603" s="108">
        <v>2890</v>
      </c>
      <c r="V603" s="108">
        <v>1937</v>
      </c>
      <c r="W603" s="108">
        <v>99</v>
      </c>
      <c r="X603" s="113">
        <v>2014</v>
      </c>
      <c r="Y603" s="113">
        <v>31</v>
      </c>
      <c r="Z603" s="113">
        <v>0</v>
      </c>
      <c r="AA603" s="114" t="s">
        <v>1652</v>
      </c>
      <c r="AB603" s="108">
        <v>1059</v>
      </c>
      <c r="AC603" s="109" t="s">
        <v>1653</v>
      </c>
      <c r="AD603" s="152" t="s">
        <v>1710</v>
      </c>
      <c r="AE603" s="152" t="s">
        <v>1653</v>
      </c>
      <c r="AF603" s="153">
        <f t="shared" si="37"/>
        <v>-10</v>
      </c>
      <c r="AG603" s="154">
        <f t="shared" si="38"/>
        <v>24.77</v>
      </c>
      <c r="AH603" s="155">
        <f t="shared" si="39"/>
        <v>-247.7</v>
      </c>
      <c r="AI603" s="156"/>
    </row>
    <row r="604" spans="1:35" ht="60">
      <c r="A604" s="108">
        <v>2019</v>
      </c>
      <c r="B604" s="108">
        <v>545</v>
      </c>
      <c r="C604" s="109" t="s">
        <v>1571</v>
      </c>
      <c r="D604" s="150" t="s">
        <v>1711</v>
      </c>
      <c r="E604" s="109" t="s">
        <v>1661</v>
      </c>
      <c r="F604" s="157" t="s">
        <v>1712</v>
      </c>
      <c r="G604" s="112">
        <v>395.26</v>
      </c>
      <c r="H604" s="112">
        <v>71.28</v>
      </c>
      <c r="I604" s="143" t="s">
        <v>125</v>
      </c>
      <c r="J604" s="112">
        <f t="shared" si="36"/>
        <v>323.98</v>
      </c>
      <c r="K604" s="151" t="s">
        <v>490</v>
      </c>
      <c r="L604" s="108">
        <v>2019</v>
      </c>
      <c r="M604" s="108">
        <v>3544</v>
      </c>
      <c r="N604" s="109" t="s">
        <v>1571</v>
      </c>
      <c r="O604" s="111" t="s">
        <v>156</v>
      </c>
      <c r="P604" s="109" t="s">
        <v>157</v>
      </c>
      <c r="Q604" s="109" t="s">
        <v>157</v>
      </c>
      <c r="R604" s="108">
        <v>1</v>
      </c>
      <c r="S604" s="111" t="s">
        <v>139</v>
      </c>
      <c r="T604" s="108">
        <v>1010803</v>
      </c>
      <c r="U604" s="108">
        <v>800</v>
      </c>
      <c r="V604" s="108">
        <v>1043</v>
      </c>
      <c r="W604" s="108">
        <v>6</v>
      </c>
      <c r="X604" s="113">
        <v>2019</v>
      </c>
      <c r="Y604" s="113">
        <v>126</v>
      </c>
      <c r="Z604" s="113">
        <v>0</v>
      </c>
      <c r="AA604" s="114" t="s">
        <v>1652</v>
      </c>
      <c r="AB604" s="108">
        <v>1054</v>
      </c>
      <c r="AC604" s="109" t="s">
        <v>1653</v>
      </c>
      <c r="AD604" s="152" t="s">
        <v>1710</v>
      </c>
      <c r="AE604" s="152" t="s">
        <v>1653</v>
      </c>
      <c r="AF604" s="153">
        <f t="shared" si="37"/>
        <v>-10</v>
      </c>
      <c r="AG604" s="154">
        <f t="shared" si="38"/>
        <v>323.98</v>
      </c>
      <c r="AH604" s="155">
        <f t="shared" si="39"/>
        <v>-3239.8</v>
      </c>
      <c r="AI604" s="156"/>
    </row>
    <row r="605" spans="1:35" ht="60">
      <c r="A605" s="108">
        <v>2019</v>
      </c>
      <c r="B605" s="108">
        <v>546</v>
      </c>
      <c r="C605" s="109" t="s">
        <v>1571</v>
      </c>
      <c r="D605" s="150" t="s">
        <v>1713</v>
      </c>
      <c r="E605" s="109" t="s">
        <v>1661</v>
      </c>
      <c r="F605" s="157" t="s">
        <v>1714</v>
      </c>
      <c r="G605" s="112">
        <v>214.97</v>
      </c>
      <c r="H605" s="112">
        <v>19.54</v>
      </c>
      <c r="I605" s="143" t="s">
        <v>125</v>
      </c>
      <c r="J605" s="112">
        <f t="shared" si="36"/>
        <v>195.43</v>
      </c>
      <c r="K605" s="151" t="s">
        <v>490</v>
      </c>
      <c r="L605" s="108">
        <v>2019</v>
      </c>
      <c r="M605" s="108">
        <v>3545</v>
      </c>
      <c r="N605" s="109" t="s">
        <v>1571</v>
      </c>
      <c r="O605" s="111" t="s">
        <v>156</v>
      </c>
      <c r="P605" s="109" t="s">
        <v>157</v>
      </c>
      <c r="Q605" s="109" t="s">
        <v>157</v>
      </c>
      <c r="R605" s="108">
        <v>5</v>
      </c>
      <c r="S605" s="111" t="s">
        <v>167</v>
      </c>
      <c r="T605" s="108">
        <v>1040103</v>
      </c>
      <c r="U605" s="108">
        <v>1460</v>
      </c>
      <c r="V605" s="108">
        <v>1346</v>
      </c>
      <c r="W605" s="108">
        <v>2</v>
      </c>
      <c r="X605" s="113">
        <v>2019</v>
      </c>
      <c r="Y605" s="113">
        <v>127</v>
      </c>
      <c r="Z605" s="113">
        <v>0</v>
      </c>
      <c r="AA605" s="114" t="s">
        <v>1652</v>
      </c>
      <c r="AB605" s="108">
        <v>1057</v>
      </c>
      <c r="AC605" s="109" t="s">
        <v>1653</v>
      </c>
      <c r="AD605" s="152" t="s">
        <v>1710</v>
      </c>
      <c r="AE605" s="152" t="s">
        <v>1653</v>
      </c>
      <c r="AF605" s="153">
        <f t="shared" si="37"/>
        <v>-10</v>
      </c>
      <c r="AG605" s="154">
        <f t="shared" si="38"/>
        <v>195.43</v>
      </c>
      <c r="AH605" s="155">
        <f t="shared" si="39"/>
        <v>-1954.3000000000002</v>
      </c>
      <c r="AI605" s="156"/>
    </row>
    <row r="606" spans="1:35" ht="84">
      <c r="A606" s="108">
        <v>2019</v>
      </c>
      <c r="B606" s="108">
        <v>547</v>
      </c>
      <c r="C606" s="109" t="s">
        <v>1571</v>
      </c>
      <c r="D606" s="150" t="s">
        <v>1715</v>
      </c>
      <c r="E606" s="109" t="s">
        <v>1716</v>
      </c>
      <c r="F606" s="157" t="s">
        <v>1717</v>
      </c>
      <c r="G606" s="112">
        <v>104.83</v>
      </c>
      <c r="H606" s="112">
        <v>18.83</v>
      </c>
      <c r="I606" s="143" t="s">
        <v>125</v>
      </c>
      <c r="J606" s="112">
        <f t="shared" si="36"/>
        <v>86</v>
      </c>
      <c r="K606" s="151" t="s">
        <v>557</v>
      </c>
      <c r="L606" s="108">
        <v>2019</v>
      </c>
      <c r="M606" s="108">
        <v>3542</v>
      </c>
      <c r="N606" s="109" t="s">
        <v>1571</v>
      </c>
      <c r="O606" s="111" t="s">
        <v>165</v>
      </c>
      <c r="P606" s="109" t="s">
        <v>166</v>
      </c>
      <c r="Q606" s="109" t="s">
        <v>166</v>
      </c>
      <c r="R606" s="108">
        <v>5</v>
      </c>
      <c r="S606" s="111" t="s">
        <v>167</v>
      </c>
      <c r="T606" s="108">
        <v>1040103</v>
      </c>
      <c r="U606" s="108">
        <v>1460</v>
      </c>
      <c r="V606" s="108">
        <v>1346</v>
      </c>
      <c r="W606" s="108">
        <v>2</v>
      </c>
      <c r="X606" s="113">
        <v>2018</v>
      </c>
      <c r="Y606" s="113">
        <v>160</v>
      </c>
      <c r="Z606" s="113">
        <v>0</v>
      </c>
      <c r="AA606" s="114" t="s">
        <v>1652</v>
      </c>
      <c r="AB606" s="108">
        <v>1069</v>
      </c>
      <c r="AC606" s="109" t="s">
        <v>1653</v>
      </c>
      <c r="AD606" s="152" t="s">
        <v>1710</v>
      </c>
      <c r="AE606" s="152" t="s">
        <v>1653</v>
      </c>
      <c r="AF606" s="153">
        <f t="shared" si="37"/>
        <v>-10</v>
      </c>
      <c r="AG606" s="154">
        <f t="shared" si="38"/>
        <v>86</v>
      </c>
      <c r="AH606" s="155">
        <f t="shared" si="39"/>
        <v>-860</v>
      </c>
      <c r="AI606" s="156"/>
    </row>
    <row r="607" spans="1:35" ht="84">
      <c r="A607" s="108">
        <v>2019</v>
      </c>
      <c r="B607" s="108">
        <v>548</v>
      </c>
      <c r="C607" s="109" t="s">
        <v>1571</v>
      </c>
      <c r="D607" s="150" t="s">
        <v>1718</v>
      </c>
      <c r="E607" s="109" t="s">
        <v>1716</v>
      </c>
      <c r="F607" s="157" t="s">
        <v>1719</v>
      </c>
      <c r="G607" s="112">
        <v>53.7</v>
      </c>
      <c r="H607" s="112">
        <v>9.7</v>
      </c>
      <c r="I607" s="143" t="s">
        <v>125</v>
      </c>
      <c r="J607" s="112">
        <f t="shared" si="36"/>
        <v>44</v>
      </c>
      <c r="K607" s="151" t="s">
        <v>557</v>
      </c>
      <c r="L607" s="108">
        <v>2019</v>
      </c>
      <c r="M607" s="108">
        <v>3541</v>
      </c>
      <c r="N607" s="109" t="s">
        <v>1571</v>
      </c>
      <c r="O607" s="111" t="s">
        <v>165</v>
      </c>
      <c r="P607" s="109" t="s">
        <v>166</v>
      </c>
      <c r="Q607" s="109" t="s">
        <v>166</v>
      </c>
      <c r="R607" s="108">
        <v>5</v>
      </c>
      <c r="S607" s="111" t="s">
        <v>167</v>
      </c>
      <c r="T607" s="108">
        <v>1040203</v>
      </c>
      <c r="U607" s="108">
        <v>1570</v>
      </c>
      <c r="V607" s="108">
        <v>1366</v>
      </c>
      <c r="W607" s="108">
        <v>2</v>
      </c>
      <c r="X607" s="113">
        <v>2018</v>
      </c>
      <c r="Y607" s="113">
        <v>161</v>
      </c>
      <c r="Z607" s="113">
        <v>0</v>
      </c>
      <c r="AA607" s="114" t="s">
        <v>1652</v>
      </c>
      <c r="AB607" s="108">
        <v>1070</v>
      </c>
      <c r="AC607" s="109" t="s">
        <v>1653</v>
      </c>
      <c r="AD607" s="152" t="s">
        <v>1710</v>
      </c>
      <c r="AE607" s="152" t="s">
        <v>1653</v>
      </c>
      <c r="AF607" s="153">
        <f t="shared" si="37"/>
        <v>-10</v>
      </c>
      <c r="AG607" s="154">
        <f t="shared" si="38"/>
        <v>44</v>
      </c>
      <c r="AH607" s="155">
        <f t="shared" si="39"/>
        <v>-440</v>
      </c>
      <c r="AI607" s="156"/>
    </row>
    <row r="608" spans="1:35" ht="84">
      <c r="A608" s="108">
        <v>2019</v>
      </c>
      <c r="B608" s="108">
        <v>549</v>
      </c>
      <c r="C608" s="109" t="s">
        <v>1571</v>
      </c>
      <c r="D608" s="150" t="s">
        <v>1720</v>
      </c>
      <c r="E608" s="109" t="s">
        <v>1716</v>
      </c>
      <c r="F608" s="157" t="s">
        <v>1721</v>
      </c>
      <c r="G608" s="112">
        <v>53.7</v>
      </c>
      <c r="H608" s="112">
        <v>9.7</v>
      </c>
      <c r="I608" s="143" t="s">
        <v>125</v>
      </c>
      <c r="J608" s="112">
        <f t="shared" si="36"/>
        <v>44</v>
      </c>
      <c r="K608" s="151" t="s">
        <v>557</v>
      </c>
      <c r="L608" s="108">
        <v>2019</v>
      </c>
      <c r="M608" s="108">
        <v>3540</v>
      </c>
      <c r="N608" s="109" t="s">
        <v>1571</v>
      </c>
      <c r="O608" s="111" t="s">
        <v>165</v>
      </c>
      <c r="P608" s="109" t="s">
        <v>166</v>
      </c>
      <c r="Q608" s="109" t="s">
        <v>166</v>
      </c>
      <c r="R608" s="108">
        <v>2</v>
      </c>
      <c r="S608" s="111" t="s">
        <v>129</v>
      </c>
      <c r="T608" s="108">
        <v>1010803</v>
      </c>
      <c r="U608" s="108">
        <v>800</v>
      </c>
      <c r="V608" s="108">
        <v>1043</v>
      </c>
      <c r="W608" s="108">
        <v>1</v>
      </c>
      <c r="X608" s="113">
        <v>2018</v>
      </c>
      <c r="Y608" s="113">
        <v>159</v>
      </c>
      <c r="Z608" s="113">
        <v>0</v>
      </c>
      <c r="AA608" s="114" t="s">
        <v>1652</v>
      </c>
      <c r="AB608" s="108">
        <v>1068</v>
      </c>
      <c r="AC608" s="109" t="s">
        <v>1653</v>
      </c>
      <c r="AD608" s="152" t="s">
        <v>1710</v>
      </c>
      <c r="AE608" s="152" t="s">
        <v>1653</v>
      </c>
      <c r="AF608" s="153">
        <f t="shared" si="37"/>
        <v>-10</v>
      </c>
      <c r="AG608" s="154">
        <f t="shared" si="38"/>
        <v>44</v>
      </c>
      <c r="AH608" s="155">
        <f t="shared" si="39"/>
        <v>-440</v>
      </c>
      <c r="AI608" s="156"/>
    </row>
    <row r="609" spans="1:35" ht="84">
      <c r="A609" s="108">
        <v>2019</v>
      </c>
      <c r="B609" s="108">
        <v>550</v>
      </c>
      <c r="C609" s="109" t="s">
        <v>1571</v>
      </c>
      <c r="D609" s="150" t="s">
        <v>1722</v>
      </c>
      <c r="E609" s="109" t="s">
        <v>1716</v>
      </c>
      <c r="F609" s="157" t="s">
        <v>1723</v>
      </c>
      <c r="G609" s="112">
        <v>12.17</v>
      </c>
      <c r="H609" s="112">
        <v>2.17</v>
      </c>
      <c r="I609" s="143" t="s">
        <v>125</v>
      </c>
      <c r="J609" s="112">
        <f t="shared" si="36"/>
        <v>10</v>
      </c>
      <c r="K609" s="151" t="s">
        <v>557</v>
      </c>
      <c r="L609" s="108">
        <v>2019</v>
      </c>
      <c r="M609" s="108">
        <v>3539</v>
      </c>
      <c r="N609" s="109" t="s">
        <v>1571</v>
      </c>
      <c r="O609" s="111" t="s">
        <v>165</v>
      </c>
      <c r="P609" s="109" t="s">
        <v>166</v>
      </c>
      <c r="Q609" s="109" t="s">
        <v>166</v>
      </c>
      <c r="R609" s="108">
        <v>9</v>
      </c>
      <c r="S609" s="111" t="s">
        <v>175</v>
      </c>
      <c r="T609" s="108">
        <v>1060203</v>
      </c>
      <c r="U609" s="108">
        <v>2340</v>
      </c>
      <c r="V609" s="108">
        <v>1830</v>
      </c>
      <c r="W609" s="108">
        <v>2</v>
      </c>
      <c r="X609" s="113">
        <v>2018</v>
      </c>
      <c r="Y609" s="113">
        <v>163</v>
      </c>
      <c r="Z609" s="113">
        <v>0</v>
      </c>
      <c r="AA609" s="114" t="s">
        <v>1652</v>
      </c>
      <c r="AB609" s="108">
        <v>1071</v>
      </c>
      <c r="AC609" s="109" t="s">
        <v>1653</v>
      </c>
      <c r="AD609" s="152" t="s">
        <v>1710</v>
      </c>
      <c r="AE609" s="152" t="s">
        <v>1653</v>
      </c>
      <c r="AF609" s="153">
        <f t="shared" si="37"/>
        <v>-10</v>
      </c>
      <c r="AG609" s="154">
        <f t="shared" si="38"/>
        <v>10</v>
      </c>
      <c r="AH609" s="155">
        <f t="shared" si="39"/>
        <v>-100</v>
      </c>
      <c r="AI609" s="156"/>
    </row>
    <row r="610" spans="1:35" ht="60">
      <c r="A610" s="108">
        <v>2019</v>
      </c>
      <c r="B610" s="108">
        <v>551</v>
      </c>
      <c r="C610" s="109" t="s">
        <v>1571</v>
      </c>
      <c r="D610" s="150" t="s">
        <v>1724</v>
      </c>
      <c r="E610" s="109" t="s">
        <v>1661</v>
      </c>
      <c r="F610" s="157" t="s">
        <v>1725</v>
      </c>
      <c r="G610" s="112">
        <v>55.75</v>
      </c>
      <c r="H610" s="112">
        <v>10.05</v>
      </c>
      <c r="I610" s="143" t="s">
        <v>125</v>
      </c>
      <c r="J610" s="112">
        <f t="shared" si="36"/>
        <v>45.7</v>
      </c>
      <c r="K610" s="151" t="s">
        <v>490</v>
      </c>
      <c r="L610" s="108">
        <v>2019</v>
      </c>
      <c r="M610" s="108">
        <v>3550</v>
      </c>
      <c r="N610" s="109" t="s">
        <v>1571</v>
      </c>
      <c r="O610" s="111" t="s">
        <v>156</v>
      </c>
      <c r="P610" s="109" t="s">
        <v>157</v>
      </c>
      <c r="Q610" s="109" t="s">
        <v>157</v>
      </c>
      <c r="R610" s="108">
        <v>9</v>
      </c>
      <c r="S610" s="111" t="s">
        <v>175</v>
      </c>
      <c r="T610" s="108">
        <v>1050103</v>
      </c>
      <c r="U610" s="108">
        <v>2010</v>
      </c>
      <c r="V610" s="108">
        <v>1476</v>
      </c>
      <c r="W610" s="108">
        <v>3</v>
      </c>
      <c r="X610" s="113">
        <v>2019</v>
      </c>
      <c r="Y610" s="113">
        <v>131</v>
      </c>
      <c r="Z610" s="113">
        <v>0</v>
      </c>
      <c r="AA610" s="114" t="s">
        <v>1652</v>
      </c>
      <c r="AB610" s="108">
        <v>1073</v>
      </c>
      <c r="AC610" s="109" t="s">
        <v>1653</v>
      </c>
      <c r="AD610" s="152" t="s">
        <v>1710</v>
      </c>
      <c r="AE610" s="152" t="s">
        <v>1653</v>
      </c>
      <c r="AF610" s="153">
        <f t="shared" si="37"/>
        <v>-10</v>
      </c>
      <c r="AG610" s="154">
        <f t="shared" si="38"/>
        <v>45.7</v>
      </c>
      <c r="AH610" s="155">
        <f t="shared" si="39"/>
        <v>-457</v>
      </c>
      <c r="AI610" s="156"/>
    </row>
    <row r="611" spans="1:35" ht="72">
      <c r="A611" s="108">
        <v>2019</v>
      </c>
      <c r="B611" s="108">
        <v>552</v>
      </c>
      <c r="C611" s="109" t="s">
        <v>1571</v>
      </c>
      <c r="D611" s="150" t="s">
        <v>1726</v>
      </c>
      <c r="E611" s="109" t="s">
        <v>1661</v>
      </c>
      <c r="F611" s="157" t="s">
        <v>1727</v>
      </c>
      <c r="G611" s="112">
        <v>117.3</v>
      </c>
      <c r="H611" s="112">
        <v>21.15</v>
      </c>
      <c r="I611" s="143" t="s">
        <v>125</v>
      </c>
      <c r="J611" s="112">
        <f t="shared" si="36"/>
        <v>96.15</v>
      </c>
      <c r="K611" s="151" t="s">
        <v>490</v>
      </c>
      <c r="L611" s="108">
        <v>2019</v>
      </c>
      <c r="M611" s="108">
        <v>3551</v>
      </c>
      <c r="N611" s="109" t="s">
        <v>1571</v>
      </c>
      <c r="O611" s="111" t="s">
        <v>156</v>
      </c>
      <c r="P611" s="109" t="s">
        <v>157</v>
      </c>
      <c r="Q611" s="109" t="s">
        <v>157</v>
      </c>
      <c r="R611" s="108">
        <v>8</v>
      </c>
      <c r="S611" s="111" t="s">
        <v>146</v>
      </c>
      <c r="T611" s="108">
        <v>1080203</v>
      </c>
      <c r="U611" s="108">
        <v>2890</v>
      </c>
      <c r="V611" s="108">
        <v>1937</v>
      </c>
      <c r="W611" s="108">
        <v>99</v>
      </c>
      <c r="X611" s="113">
        <v>2018</v>
      </c>
      <c r="Y611" s="113">
        <v>170</v>
      </c>
      <c r="Z611" s="113">
        <v>0</v>
      </c>
      <c r="AA611" s="114" t="s">
        <v>1652</v>
      </c>
      <c r="AB611" s="108">
        <v>1062</v>
      </c>
      <c r="AC611" s="109" t="s">
        <v>1653</v>
      </c>
      <c r="AD611" s="152" t="s">
        <v>1710</v>
      </c>
      <c r="AE611" s="152" t="s">
        <v>1653</v>
      </c>
      <c r="AF611" s="153">
        <f t="shared" si="37"/>
        <v>-10</v>
      </c>
      <c r="AG611" s="154">
        <f t="shared" si="38"/>
        <v>96.15</v>
      </c>
      <c r="AH611" s="155">
        <f t="shared" si="39"/>
        <v>-961.5</v>
      </c>
      <c r="AI611" s="156"/>
    </row>
    <row r="612" spans="1:35" ht="72">
      <c r="A612" s="108">
        <v>2019</v>
      </c>
      <c r="B612" s="108">
        <v>553</v>
      </c>
      <c r="C612" s="109" t="s">
        <v>1571</v>
      </c>
      <c r="D612" s="150" t="s">
        <v>1728</v>
      </c>
      <c r="E612" s="109" t="s">
        <v>1661</v>
      </c>
      <c r="F612" s="157" t="s">
        <v>1729</v>
      </c>
      <c r="G612" s="112">
        <v>139.6</v>
      </c>
      <c r="H612" s="112">
        <v>12.69</v>
      </c>
      <c r="I612" s="143" t="s">
        <v>125</v>
      </c>
      <c r="J612" s="112">
        <f t="shared" si="36"/>
        <v>126.91</v>
      </c>
      <c r="K612" s="151" t="s">
        <v>490</v>
      </c>
      <c r="L612" s="108">
        <v>2019</v>
      </c>
      <c r="M612" s="108">
        <v>3549</v>
      </c>
      <c r="N612" s="109" t="s">
        <v>1571</v>
      </c>
      <c r="O612" s="111" t="s">
        <v>156</v>
      </c>
      <c r="P612" s="109" t="s">
        <v>157</v>
      </c>
      <c r="Q612" s="109" t="s">
        <v>157</v>
      </c>
      <c r="R612" s="108">
        <v>5</v>
      </c>
      <c r="S612" s="111" t="s">
        <v>167</v>
      </c>
      <c r="T612" s="108">
        <v>1040103</v>
      </c>
      <c r="U612" s="108">
        <v>1460</v>
      </c>
      <c r="V612" s="108">
        <v>1346</v>
      </c>
      <c r="W612" s="108">
        <v>2</v>
      </c>
      <c r="X612" s="113">
        <v>2018</v>
      </c>
      <c r="Y612" s="113">
        <v>165</v>
      </c>
      <c r="Z612" s="113">
        <v>0</v>
      </c>
      <c r="AA612" s="114" t="s">
        <v>1652</v>
      </c>
      <c r="AB612" s="108">
        <v>1058</v>
      </c>
      <c r="AC612" s="109" t="s">
        <v>1653</v>
      </c>
      <c r="AD612" s="152" t="s">
        <v>1710</v>
      </c>
      <c r="AE612" s="152" t="s">
        <v>1653</v>
      </c>
      <c r="AF612" s="153">
        <f t="shared" si="37"/>
        <v>-10</v>
      </c>
      <c r="AG612" s="154">
        <f t="shared" si="38"/>
        <v>126.91</v>
      </c>
      <c r="AH612" s="155">
        <f t="shared" si="39"/>
        <v>-1269.1</v>
      </c>
      <c r="AI612" s="156"/>
    </row>
    <row r="613" spans="1:35" ht="84">
      <c r="A613" s="108">
        <v>2019</v>
      </c>
      <c r="B613" s="108">
        <v>554</v>
      </c>
      <c r="C613" s="109" t="s">
        <v>1571</v>
      </c>
      <c r="D613" s="150" t="s">
        <v>1730</v>
      </c>
      <c r="E613" s="109" t="s">
        <v>1661</v>
      </c>
      <c r="F613" s="157" t="s">
        <v>1731</v>
      </c>
      <c r="G613" s="112">
        <v>2368.8</v>
      </c>
      <c r="H613" s="112">
        <v>427.16</v>
      </c>
      <c r="I613" s="143" t="s">
        <v>125</v>
      </c>
      <c r="J613" s="112">
        <f t="shared" si="36"/>
        <v>1941.64</v>
      </c>
      <c r="K613" s="151" t="s">
        <v>490</v>
      </c>
      <c r="L613" s="108">
        <v>2019</v>
      </c>
      <c r="M613" s="108">
        <v>3546</v>
      </c>
      <c r="N613" s="109" t="s">
        <v>1571</v>
      </c>
      <c r="O613" s="111" t="s">
        <v>156</v>
      </c>
      <c r="P613" s="109" t="s">
        <v>157</v>
      </c>
      <c r="Q613" s="109" t="s">
        <v>157</v>
      </c>
      <c r="R613" s="108">
        <v>8</v>
      </c>
      <c r="S613" s="111" t="s">
        <v>146</v>
      </c>
      <c r="T613" s="108">
        <v>1080203</v>
      </c>
      <c r="U613" s="108">
        <v>2890</v>
      </c>
      <c r="V613" s="108">
        <v>1937</v>
      </c>
      <c r="W613" s="108">
        <v>99</v>
      </c>
      <c r="X613" s="113">
        <v>2018</v>
      </c>
      <c r="Y613" s="113">
        <v>170</v>
      </c>
      <c r="Z613" s="113">
        <v>0</v>
      </c>
      <c r="AA613" s="114" t="s">
        <v>1652</v>
      </c>
      <c r="AB613" s="108">
        <v>1062</v>
      </c>
      <c r="AC613" s="109" t="s">
        <v>1653</v>
      </c>
      <c r="AD613" s="152" t="s">
        <v>1710</v>
      </c>
      <c r="AE613" s="152" t="s">
        <v>1653</v>
      </c>
      <c r="AF613" s="153">
        <f t="shared" si="37"/>
        <v>-10</v>
      </c>
      <c r="AG613" s="154">
        <f t="shared" si="38"/>
        <v>1941.64</v>
      </c>
      <c r="AH613" s="155">
        <f t="shared" si="39"/>
        <v>-19416.4</v>
      </c>
      <c r="AI613" s="156"/>
    </row>
    <row r="614" spans="1:35" ht="60">
      <c r="A614" s="108">
        <v>2019</v>
      </c>
      <c r="B614" s="108">
        <v>555</v>
      </c>
      <c r="C614" s="109" t="s">
        <v>1571</v>
      </c>
      <c r="D614" s="150" t="s">
        <v>1732</v>
      </c>
      <c r="E614" s="109" t="s">
        <v>1661</v>
      </c>
      <c r="F614" s="157" t="s">
        <v>1733</v>
      </c>
      <c r="G614" s="112">
        <v>88.1</v>
      </c>
      <c r="H614" s="112">
        <v>15.89</v>
      </c>
      <c r="I614" s="143" t="s">
        <v>125</v>
      </c>
      <c r="J614" s="112">
        <f t="shared" si="36"/>
        <v>72.21</v>
      </c>
      <c r="K614" s="151" t="s">
        <v>490</v>
      </c>
      <c r="L614" s="108">
        <v>2019</v>
      </c>
      <c r="M614" s="108">
        <v>3548</v>
      </c>
      <c r="N614" s="109" t="s">
        <v>1571</v>
      </c>
      <c r="O614" s="111" t="s">
        <v>156</v>
      </c>
      <c r="P614" s="109" t="s">
        <v>157</v>
      </c>
      <c r="Q614" s="109" t="s">
        <v>157</v>
      </c>
      <c r="R614" s="108">
        <v>8</v>
      </c>
      <c r="S614" s="111" t="s">
        <v>146</v>
      </c>
      <c r="T614" s="108">
        <v>1080203</v>
      </c>
      <c r="U614" s="108">
        <v>2890</v>
      </c>
      <c r="V614" s="108">
        <v>1937</v>
      </c>
      <c r="W614" s="108">
        <v>99</v>
      </c>
      <c r="X614" s="113">
        <v>2018</v>
      </c>
      <c r="Y614" s="113">
        <v>170</v>
      </c>
      <c r="Z614" s="113">
        <v>0</v>
      </c>
      <c r="AA614" s="114" t="s">
        <v>1652</v>
      </c>
      <c r="AB614" s="108">
        <v>1062</v>
      </c>
      <c r="AC614" s="109" t="s">
        <v>1653</v>
      </c>
      <c r="AD614" s="152" t="s">
        <v>1710</v>
      </c>
      <c r="AE614" s="152" t="s">
        <v>1653</v>
      </c>
      <c r="AF614" s="153">
        <f t="shared" si="37"/>
        <v>-10</v>
      </c>
      <c r="AG614" s="154">
        <f t="shared" si="38"/>
        <v>72.21</v>
      </c>
      <c r="AH614" s="155">
        <f t="shared" si="39"/>
        <v>-722.0999999999999</v>
      </c>
      <c r="AI614" s="156"/>
    </row>
    <row r="615" spans="1:35" ht="72">
      <c r="A615" s="108">
        <v>2019</v>
      </c>
      <c r="B615" s="108">
        <v>556</v>
      </c>
      <c r="C615" s="109" t="s">
        <v>1571</v>
      </c>
      <c r="D615" s="150" t="s">
        <v>1734</v>
      </c>
      <c r="E615" s="109" t="s">
        <v>1661</v>
      </c>
      <c r="F615" s="157" t="s">
        <v>1735</v>
      </c>
      <c r="G615" s="112">
        <v>17.37</v>
      </c>
      <c r="H615" s="112">
        <v>3.13</v>
      </c>
      <c r="I615" s="143" t="s">
        <v>125</v>
      </c>
      <c r="J615" s="112">
        <f t="shared" si="36"/>
        <v>14.240000000000002</v>
      </c>
      <c r="K615" s="151" t="s">
        <v>1736</v>
      </c>
      <c r="L615" s="108">
        <v>2019</v>
      </c>
      <c r="M615" s="108">
        <v>3547</v>
      </c>
      <c r="N615" s="109" t="s">
        <v>1571</v>
      </c>
      <c r="O615" s="111" t="s">
        <v>156</v>
      </c>
      <c r="P615" s="109" t="s">
        <v>157</v>
      </c>
      <c r="Q615" s="109" t="s">
        <v>157</v>
      </c>
      <c r="R615" s="108">
        <v>8</v>
      </c>
      <c r="S615" s="111" t="s">
        <v>146</v>
      </c>
      <c r="T615" s="108">
        <v>1080203</v>
      </c>
      <c r="U615" s="108">
        <v>2890</v>
      </c>
      <c r="V615" s="108">
        <v>1937</v>
      </c>
      <c r="W615" s="108">
        <v>99</v>
      </c>
      <c r="X615" s="113">
        <v>2015</v>
      </c>
      <c r="Y615" s="113">
        <v>46</v>
      </c>
      <c r="Z615" s="113">
        <v>0</v>
      </c>
      <c r="AA615" s="114" t="s">
        <v>1652</v>
      </c>
      <c r="AB615" s="108">
        <v>1061</v>
      </c>
      <c r="AC615" s="109" t="s">
        <v>1653</v>
      </c>
      <c r="AD615" s="152" t="s">
        <v>1710</v>
      </c>
      <c r="AE615" s="152" t="s">
        <v>1653</v>
      </c>
      <c r="AF615" s="153">
        <f t="shared" si="37"/>
        <v>-10</v>
      </c>
      <c r="AG615" s="154">
        <f t="shared" si="38"/>
        <v>14.240000000000002</v>
      </c>
      <c r="AH615" s="155">
        <f t="shared" si="39"/>
        <v>-142.40000000000003</v>
      </c>
      <c r="AI615" s="156"/>
    </row>
    <row r="616" spans="1:35" ht="60">
      <c r="A616" s="108">
        <v>2019</v>
      </c>
      <c r="B616" s="108">
        <v>557</v>
      </c>
      <c r="C616" s="109" t="s">
        <v>1652</v>
      </c>
      <c r="D616" s="150" t="s">
        <v>1737</v>
      </c>
      <c r="E616" s="109" t="s">
        <v>1738</v>
      </c>
      <c r="F616" s="157" t="s">
        <v>1739</v>
      </c>
      <c r="G616" s="112">
        <v>112.48</v>
      </c>
      <c r="H616" s="112">
        <v>20.28</v>
      </c>
      <c r="I616" s="143" t="s">
        <v>125</v>
      </c>
      <c r="J616" s="112">
        <f t="shared" si="36"/>
        <v>92.2</v>
      </c>
      <c r="K616" s="151" t="s">
        <v>1740</v>
      </c>
      <c r="L616" s="108">
        <v>2019</v>
      </c>
      <c r="M616" s="108">
        <v>3585</v>
      </c>
      <c r="N616" s="109" t="s">
        <v>1738</v>
      </c>
      <c r="O616" s="111" t="s">
        <v>636</v>
      </c>
      <c r="P616" s="109" t="s">
        <v>637</v>
      </c>
      <c r="Q616" s="109" t="s">
        <v>637</v>
      </c>
      <c r="R616" s="108">
        <v>8</v>
      </c>
      <c r="S616" s="111" t="s">
        <v>146</v>
      </c>
      <c r="T616" s="108">
        <v>1010502</v>
      </c>
      <c r="U616" s="108">
        <v>460</v>
      </c>
      <c r="V616" s="108">
        <v>1062</v>
      </c>
      <c r="W616" s="108">
        <v>80</v>
      </c>
      <c r="X616" s="113">
        <v>2019</v>
      </c>
      <c r="Y616" s="113">
        <v>368</v>
      </c>
      <c r="Z616" s="113">
        <v>0</v>
      </c>
      <c r="AA616" s="114" t="s">
        <v>1652</v>
      </c>
      <c r="AB616" s="108">
        <v>1052</v>
      </c>
      <c r="AC616" s="109" t="s">
        <v>1653</v>
      </c>
      <c r="AD616" s="152" t="s">
        <v>1741</v>
      </c>
      <c r="AE616" s="152" t="s">
        <v>1653</v>
      </c>
      <c r="AF616" s="153">
        <f t="shared" si="37"/>
        <v>-14</v>
      </c>
      <c r="AG616" s="154">
        <f t="shared" si="38"/>
        <v>92.2</v>
      </c>
      <c r="AH616" s="155">
        <f t="shared" si="39"/>
        <v>-1290.8</v>
      </c>
      <c r="AI616" s="156"/>
    </row>
    <row r="617" spans="1:35" ht="60">
      <c r="A617" s="108">
        <v>2019</v>
      </c>
      <c r="B617" s="108">
        <v>557</v>
      </c>
      <c r="C617" s="109" t="s">
        <v>1652</v>
      </c>
      <c r="D617" s="150" t="s">
        <v>1737</v>
      </c>
      <c r="E617" s="109" t="s">
        <v>1738</v>
      </c>
      <c r="F617" s="157" t="s">
        <v>1739</v>
      </c>
      <c r="G617" s="112">
        <v>1068.11</v>
      </c>
      <c r="H617" s="112">
        <v>192.61</v>
      </c>
      <c r="I617" s="143" t="s">
        <v>125</v>
      </c>
      <c r="J617" s="112">
        <f t="shared" si="36"/>
        <v>875.4999999999999</v>
      </c>
      <c r="K617" s="151" t="s">
        <v>1740</v>
      </c>
      <c r="L617" s="108">
        <v>2019</v>
      </c>
      <c r="M617" s="108">
        <v>3585</v>
      </c>
      <c r="N617" s="109" t="s">
        <v>1738</v>
      </c>
      <c r="O617" s="111" t="s">
        <v>636</v>
      </c>
      <c r="P617" s="109" t="s">
        <v>637</v>
      </c>
      <c r="Q617" s="109" t="s">
        <v>637</v>
      </c>
      <c r="R617" s="108">
        <v>8</v>
      </c>
      <c r="S617" s="111" t="s">
        <v>146</v>
      </c>
      <c r="T617" s="108">
        <v>1040203</v>
      </c>
      <c r="U617" s="108">
        <v>1570</v>
      </c>
      <c r="V617" s="108">
        <v>1366</v>
      </c>
      <c r="W617" s="108">
        <v>2</v>
      </c>
      <c r="X617" s="113">
        <v>2019</v>
      </c>
      <c r="Y617" s="113">
        <v>369</v>
      </c>
      <c r="Z617" s="113">
        <v>0</v>
      </c>
      <c r="AA617" s="114" t="s">
        <v>1652</v>
      </c>
      <c r="AB617" s="108">
        <v>1053</v>
      </c>
      <c r="AC617" s="109" t="s">
        <v>1653</v>
      </c>
      <c r="AD617" s="152" t="s">
        <v>1741</v>
      </c>
      <c r="AE617" s="152" t="s">
        <v>1653</v>
      </c>
      <c r="AF617" s="153">
        <f t="shared" si="37"/>
        <v>-14</v>
      </c>
      <c r="AG617" s="154">
        <f t="shared" si="38"/>
        <v>875.4999999999999</v>
      </c>
      <c r="AH617" s="155">
        <f t="shared" si="39"/>
        <v>-12256.999999999998</v>
      </c>
      <c r="AI617" s="156"/>
    </row>
    <row r="618" spans="1:35" ht="72">
      <c r="A618" s="108">
        <v>2019</v>
      </c>
      <c r="B618" s="108">
        <v>558</v>
      </c>
      <c r="C618" s="109" t="s">
        <v>1652</v>
      </c>
      <c r="D618" s="150" t="s">
        <v>1742</v>
      </c>
      <c r="E618" s="109" t="s">
        <v>1571</v>
      </c>
      <c r="F618" s="157" t="s">
        <v>1612</v>
      </c>
      <c r="G618" s="112">
        <v>189.88</v>
      </c>
      <c r="H618" s="112">
        <v>34.24</v>
      </c>
      <c r="I618" s="143" t="s">
        <v>125</v>
      </c>
      <c r="J618" s="112">
        <f t="shared" si="36"/>
        <v>155.64</v>
      </c>
      <c r="K618" s="151" t="s">
        <v>1175</v>
      </c>
      <c r="L618" s="108">
        <v>2019</v>
      </c>
      <c r="M618" s="108">
        <v>3581</v>
      </c>
      <c r="N618" s="109" t="s">
        <v>1738</v>
      </c>
      <c r="O618" s="111" t="s">
        <v>686</v>
      </c>
      <c r="P618" s="109" t="s">
        <v>687</v>
      </c>
      <c r="Q618" s="109" t="s">
        <v>688</v>
      </c>
      <c r="R618" s="108">
        <v>8</v>
      </c>
      <c r="S618" s="111" t="s">
        <v>146</v>
      </c>
      <c r="T618" s="108">
        <v>1010503</v>
      </c>
      <c r="U618" s="108">
        <v>470</v>
      </c>
      <c r="V618" s="108">
        <v>1062</v>
      </c>
      <c r="W618" s="108">
        <v>99</v>
      </c>
      <c r="X618" s="113">
        <v>2019</v>
      </c>
      <c r="Y618" s="113">
        <v>11</v>
      </c>
      <c r="Z618" s="113">
        <v>0</v>
      </c>
      <c r="AA618" s="114" t="s">
        <v>1652</v>
      </c>
      <c r="AB618" s="108">
        <v>1041</v>
      </c>
      <c r="AC618" s="109" t="s">
        <v>1653</v>
      </c>
      <c r="AD618" s="152" t="s">
        <v>1741</v>
      </c>
      <c r="AE618" s="152" t="s">
        <v>1653</v>
      </c>
      <c r="AF618" s="153">
        <f t="shared" si="37"/>
        <v>-14</v>
      </c>
      <c r="AG618" s="154">
        <f t="shared" si="38"/>
        <v>155.64</v>
      </c>
      <c r="AH618" s="155">
        <f t="shared" si="39"/>
        <v>-2178.96</v>
      </c>
      <c r="AI618" s="156"/>
    </row>
    <row r="619" spans="1:35" ht="48">
      <c r="A619" s="108">
        <v>2019</v>
      </c>
      <c r="B619" s="108">
        <v>559</v>
      </c>
      <c r="C619" s="109" t="s">
        <v>1652</v>
      </c>
      <c r="D619" s="150" t="s">
        <v>1743</v>
      </c>
      <c r="E619" s="109" t="s">
        <v>1635</v>
      </c>
      <c r="F619" s="157" t="s">
        <v>1744</v>
      </c>
      <c r="G619" s="112">
        <v>2287.38</v>
      </c>
      <c r="H619" s="112">
        <v>412.48</v>
      </c>
      <c r="I619" s="143" t="s">
        <v>125</v>
      </c>
      <c r="J619" s="112">
        <f t="shared" si="36"/>
        <v>1874.9</v>
      </c>
      <c r="K619" s="151" t="s">
        <v>607</v>
      </c>
      <c r="L619" s="108">
        <v>2019</v>
      </c>
      <c r="M619" s="108">
        <v>3705</v>
      </c>
      <c r="N619" s="109" t="s">
        <v>1648</v>
      </c>
      <c r="O619" s="111" t="s">
        <v>222</v>
      </c>
      <c r="P619" s="109" t="s">
        <v>223</v>
      </c>
      <c r="Q619" s="109" t="s">
        <v>223</v>
      </c>
      <c r="R619" s="108">
        <v>8</v>
      </c>
      <c r="S619" s="111" t="s">
        <v>146</v>
      </c>
      <c r="T619" s="108">
        <v>1090502</v>
      </c>
      <c r="U619" s="108">
        <v>3540</v>
      </c>
      <c r="V619" s="108">
        <v>1737</v>
      </c>
      <c r="W619" s="108">
        <v>99</v>
      </c>
      <c r="X619" s="113">
        <v>2018</v>
      </c>
      <c r="Y619" s="113">
        <v>449</v>
      </c>
      <c r="Z619" s="113">
        <v>0</v>
      </c>
      <c r="AA619" s="114" t="s">
        <v>1652</v>
      </c>
      <c r="AB619" s="108">
        <v>1038</v>
      </c>
      <c r="AC619" s="109" t="s">
        <v>1653</v>
      </c>
      <c r="AD619" s="152" t="s">
        <v>1745</v>
      </c>
      <c r="AE619" s="152" t="s">
        <v>1653</v>
      </c>
      <c r="AF619" s="153">
        <f t="shared" si="37"/>
        <v>-24</v>
      </c>
      <c r="AG619" s="154">
        <f t="shared" si="38"/>
        <v>1874.9</v>
      </c>
      <c r="AH619" s="155">
        <f t="shared" si="39"/>
        <v>-44997.600000000006</v>
      </c>
      <c r="AI619" s="156"/>
    </row>
    <row r="620" spans="1:35" ht="60">
      <c r="A620" s="108">
        <v>2019</v>
      </c>
      <c r="B620" s="108">
        <v>560</v>
      </c>
      <c r="C620" s="109" t="s">
        <v>1652</v>
      </c>
      <c r="D620" s="150" t="s">
        <v>1746</v>
      </c>
      <c r="E620" s="109" t="s">
        <v>1635</v>
      </c>
      <c r="F620" s="157" t="s">
        <v>1747</v>
      </c>
      <c r="G620" s="112">
        <v>79.3</v>
      </c>
      <c r="H620" s="112">
        <v>14.3</v>
      </c>
      <c r="I620" s="143" t="s">
        <v>125</v>
      </c>
      <c r="J620" s="112">
        <f t="shared" si="36"/>
        <v>65</v>
      </c>
      <c r="K620" s="151" t="s">
        <v>207</v>
      </c>
      <c r="L620" s="108">
        <v>2019</v>
      </c>
      <c r="M620" s="108">
        <v>3708</v>
      </c>
      <c r="N620" s="109" t="s">
        <v>1648</v>
      </c>
      <c r="O620" s="111" t="s">
        <v>202</v>
      </c>
      <c r="P620" s="109" t="s">
        <v>203</v>
      </c>
      <c r="Q620" s="109" t="s">
        <v>203</v>
      </c>
      <c r="R620" s="108">
        <v>5</v>
      </c>
      <c r="S620" s="111" t="s">
        <v>167</v>
      </c>
      <c r="T620" s="108">
        <v>1040204</v>
      </c>
      <c r="U620" s="108">
        <v>1580</v>
      </c>
      <c r="V620" s="108">
        <v>1368</v>
      </c>
      <c r="W620" s="108">
        <v>99</v>
      </c>
      <c r="X620" s="113">
        <v>2019</v>
      </c>
      <c r="Y620" s="113">
        <v>335</v>
      </c>
      <c r="Z620" s="113">
        <v>0</v>
      </c>
      <c r="AA620" s="114" t="s">
        <v>1652</v>
      </c>
      <c r="AB620" s="108">
        <v>1066</v>
      </c>
      <c r="AC620" s="109" t="s">
        <v>1653</v>
      </c>
      <c r="AD620" s="152" t="s">
        <v>1745</v>
      </c>
      <c r="AE620" s="152" t="s">
        <v>1653</v>
      </c>
      <c r="AF620" s="153">
        <f t="shared" si="37"/>
        <v>-24</v>
      </c>
      <c r="AG620" s="154">
        <f t="shared" si="38"/>
        <v>65</v>
      </c>
      <c r="AH620" s="155">
        <f t="shared" si="39"/>
        <v>-1560</v>
      </c>
      <c r="AI620" s="156"/>
    </row>
    <row r="621" spans="1:35" ht="72">
      <c r="A621" s="108">
        <v>2019</v>
      </c>
      <c r="B621" s="108">
        <v>561</v>
      </c>
      <c r="C621" s="109" t="s">
        <v>1652</v>
      </c>
      <c r="D621" s="150" t="s">
        <v>1748</v>
      </c>
      <c r="E621" s="109" t="s">
        <v>1635</v>
      </c>
      <c r="F621" s="157" t="s">
        <v>1749</v>
      </c>
      <c r="G621" s="112">
        <v>45.14</v>
      </c>
      <c r="H621" s="112">
        <v>8.14</v>
      </c>
      <c r="I621" s="143" t="s">
        <v>125</v>
      </c>
      <c r="J621" s="112">
        <f t="shared" si="36"/>
        <v>37</v>
      </c>
      <c r="K621" s="151" t="s">
        <v>207</v>
      </c>
      <c r="L621" s="108">
        <v>2019</v>
      </c>
      <c r="M621" s="108">
        <v>3706</v>
      </c>
      <c r="N621" s="109" t="s">
        <v>1648</v>
      </c>
      <c r="O621" s="111" t="s">
        <v>202</v>
      </c>
      <c r="P621" s="109" t="s">
        <v>203</v>
      </c>
      <c r="Q621" s="109" t="s">
        <v>203</v>
      </c>
      <c r="R621" s="108">
        <v>5</v>
      </c>
      <c r="S621" s="111" t="s">
        <v>167</v>
      </c>
      <c r="T621" s="108">
        <v>1040104</v>
      </c>
      <c r="U621" s="108">
        <v>1470</v>
      </c>
      <c r="V621" s="108">
        <v>1348</v>
      </c>
      <c r="W621" s="108">
        <v>99</v>
      </c>
      <c r="X621" s="113">
        <v>2019</v>
      </c>
      <c r="Y621" s="113">
        <v>334</v>
      </c>
      <c r="Z621" s="113">
        <v>0</v>
      </c>
      <c r="AA621" s="114" t="s">
        <v>1652</v>
      </c>
      <c r="AB621" s="108">
        <v>1065</v>
      </c>
      <c r="AC621" s="109" t="s">
        <v>1653</v>
      </c>
      <c r="AD621" s="152" t="s">
        <v>1745</v>
      </c>
      <c r="AE621" s="152" t="s">
        <v>1653</v>
      </c>
      <c r="AF621" s="153">
        <f t="shared" si="37"/>
        <v>-24</v>
      </c>
      <c r="AG621" s="154">
        <f t="shared" si="38"/>
        <v>37</v>
      </c>
      <c r="AH621" s="155">
        <f t="shared" si="39"/>
        <v>-888</v>
      </c>
      <c r="AI621" s="156"/>
    </row>
    <row r="622" spans="1:35" ht="15">
      <c r="A622" s="108">
        <v>2019</v>
      </c>
      <c r="B622" s="108">
        <v>562</v>
      </c>
      <c r="C622" s="109" t="s">
        <v>1652</v>
      </c>
      <c r="D622" s="150" t="s">
        <v>1750</v>
      </c>
      <c r="E622" s="109" t="s">
        <v>1635</v>
      </c>
      <c r="F622" s="157" t="s">
        <v>1751</v>
      </c>
      <c r="G622" s="112">
        <v>1840.6</v>
      </c>
      <c r="H622" s="112">
        <v>70.79</v>
      </c>
      <c r="I622" s="143" t="s">
        <v>125</v>
      </c>
      <c r="J622" s="112">
        <f t="shared" si="36"/>
        <v>1769.81</v>
      </c>
      <c r="K622" s="151" t="s">
        <v>1651</v>
      </c>
      <c r="L622" s="108">
        <v>2019</v>
      </c>
      <c r="M622" s="108">
        <v>3647</v>
      </c>
      <c r="N622" s="109" t="s">
        <v>1625</v>
      </c>
      <c r="O622" s="111" t="s">
        <v>1646</v>
      </c>
      <c r="P622" s="109" t="s">
        <v>1647</v>
      </c>
      <c r="Q622" s="109" t="s">
        <v>1647</v>
      </c>
      <c r="R622" s="108">
        <v>5</v>
      </c>
      <c r="S622" s="111" t="s">
        <v>167</v>
      </c>
      <c r="T622" s="108">
        <v>1040503</v>
      </c>
      <c r="U622" s="108">
        <v>1900</v>
      </c>
      <c r="V622" s="108">
        <v>1416</v>
      </c>
      <c r="W622" s="108">
        <v>1</v>
      </c>
      <c r="X622" s="113">
        <v>2019</v>
      </c>
      <c r="Y622" s="113">
        <v>298</v>
      </c>
      <c r="Z622" s="113">
        <v>0</v>
      </c>
      <c r="AA622" s="114" t="s">
        <v>1652</v>
      </c>
      <c r="AB622" s="108">
        <v>1050</v>
      </c>
      <c r="AC622" s="109" t="s">
        <v>1653</v>
      </c>
      <c r="AD622" s="152" t="s">
        <v>1752</v>
      </c>
      <c r="AE622" s="152" t="s">
        <v>1653</v>
      </c>
      <c r="AF622" s="153">
        <f t="shared" si="37"/>
        <v>-20</v>
      </c>
      <c r="AG622" s="154">
        <f t="shared" si="38"/>
        <v>1769.81</v>
      </c>
      <c r="AH622" s="155">
        <f t="shared" si="39"/>
        <v>-35396.2</v>
      </c>
      <c r="AI622" s="156"/>
    </row>
    <row r="623" spans="1:35" ht="48">
      <c r="A623" s="108">
        <v>2019</v>
      </c>
      <c r="B623" s="108">
        <v>563</v>
      </c>
      <c r="C623" s="109" t="s">
        <v>1652</v>
      </c>
      <c r="D623" s="150" t="s">
        <v>1753</v>
      </c>
      <c r="E623" s="109" t="s">
        <v>1635</v>
      </c>
      <c r="F623" s="157" t="s">
        <v>1754</v>
      </c>
      <c r="G623" s="112">
        <v>1572.9</v>
      </c>
      <c r="H623" s="112">
        <v>60.5</v>
      </c>
      <c r="I623" s="143" t="s">
        <v>125</v>
      </c>
      <c r="J623" s="112">
        <f t="shared" si="36"/>
        <v>1512.4</v>
      </c>
      <c r="K623" s="151" t="s">
        <v>1651</v>
      </c>
      <c r="L623" s="108">
        <v>2019</v>
      </c>
      <c r="M623" s="108">
        <v>3646</v>
      </c>
      <c r="N623" s="109" t="s">
        <v>1625</v>
      </c>
      <c r="O623" s="111" t="s">
        <v>1646</v>
      </c>
      <c r="P623" s="109" t="s">
        <v>1647</v>
      </c>
      <c r="Q623" s="109" t="s">
        <v>1647</v>
      </c>
      <c r="R623" s="108">
        <v>5</v>
      </c>
      <c r="S623" s="111" t="s">
        <v>167</v>
      </c>
      <c r="T623" s="108">
        <v>1040203</v>
      </c>
      <c r="U623" s="108">
        <v>1570</v>
      </c>
      <c r="V623" s="108">
        <v>1420</v>
      </c>
      <c r="W623" s="108">
        <v>99</v>
      </c>
      <c r="X623" s="113">
        <v>2019</v>
      </c>
      <c r="Y623" s="113">
        <v>300</v>
      </c>
      <c r="Z623" s="113">
        <v>0</v>
      </c>
      <c r="AA623" s="114" t="s">
        <v>1652</v>
      </c>
      <c r="AB623" s="108">
        <v>1049</v>
      </c>
      <c r="AC623" s="109" t="s">
        <v>1653</v>
      </c>
      <c r="AD623" s="152" t="s">
        <v>1752</v>
      </c>
      <c r="AE623" s="152" t="s">
        <v>1653</v>
      </c>
      <c r="AF623" s="153">
        <f t="shared" si="37"/>
        <v>-20</v>
      </c>
      <c r="AG623" s="154">
        <f t="shared" si="38"/>
        <v>1512.4</v>
      </c>
      <c r="AH623" s="155">
        <f t="shared" si="39"/>
        <v>-30248</v>
      </c>
      <c r="AI623" s="156"/>
    </row>
    <row r="624" spans="1:35" ht="60">
      <c r="A624" s="108">
        <v>2019</v>
      </c>
      <c r="B624" s="108">
        <v>564</v>
      </c>
      <c r="C624" s="109" t="s">
        <v>1652</v>
      </c>
      <c r="D624" s="150" t="s">
        <v>1755</v>
      </c>
      <c r="E624" s="109" t="s">
        <v>1635</v>
      </c>
      <c r="F624" s="157" t="s">
        <v>1756</v>
      </c>
      <c r="G624" s="112">
        <v>1084.47</v>
      </c>
      <c r="H624" s="112">
        <v>41.71</v>
      </c>
      <c r="I624" s="143" t="s">
        <v>125</v>
      </c>
      <c r="J624" s="112">
        <f t="shared" si="36"/>
        <v>1042.76</v>
      </c>
      <c r="K624" s="151" t="s">
        <v>1673</v>
      </c>
      <c r="L624" s="108">
        <v>2019</v>
      </c>
      <c r="M624" s="108">
        <v>3644</v>
      </c>
      <c r="N624" s="109" t="s">
        <v>1625</v>
      </c>
      <c r="O624" s="111" t="s">
        <v>1646</v>
      </c>
      <c r="P624" s="109" t="s">
        <v>1647</v>
      </c>
      <c r="Q624" s="109" t="s">
        <v>1647</v>
      </c>
      <c r="R624" s="108">
        <v>6</v>
      </c>
      <c r="S624" s="111" t="s">
        <v>250</v>
      </c>
      <c r="T624" s="108">
        <v>1100403</v>
      </c>
      <c r="U624" s="108">
        <v>4100</v>
      </c>
      <c r="V624" s="108">
        <v>1782</v>
      </c>
      <c r="W624" s="108">
        <v>99</v>
      </c>
      <c r="X624" s="113">
        <v>2016</v>
      </c>
      <c r="Y624" s="113">
        <v>154</v>
      </c>
      <c r="Z624" s="113">
        <v>0</v>
      </c>
      <c r="AA624" s="114" t="s">
        <v>1652</v>
      </c>
      <c r="AB624" s="108">
        <v>1051</v>
      </c>
      <c r="AC624" s="109" t="s">
        <v>1653</v>
      </c>
      <c r="AD624" s="152" t="s">
        <v>1752</v>
      </c>
      <c r="AE624" s="152" t="s">
        <v>1653</v>
      </c>
      <c r="AF624" s="153">
        <f t="shared" si="37"/>
        <v>-20</v>
      </c>
      <c r="AG624" s="154">
        <f t="shared" si="38"/>
        <v>1042.76</v>
      </c>
      <c r="AH624" s="155">
        <f t="shared" si="39"/>
        <v>-20855.2</v>
      </c>
      <c r="AI624" s="156"/>
    </row>
    <row r="625" spans="1:35" ht="48">
      <c r="A625" s="108">
        <v>2019</v>
      </c>
      <c r="B625" s="108">
        <v>565</v>
      </c>
      <c r="C625" s="109" t="s">
        <v>1652</v>
      </c>
      <c r="D625" s="150" t="s">
        <v>1757</v>
      </c>
      <c r="E625" s="109" t="s">
        <v>1635</v>
      </c>
      <c r="F625" s="157" t="s">
        <v>1758</v>
      </c>
      <c r="G625" s="112">
        <v>761.61</v>
      </c>
      <c r="H625" s="112">
        <v>29.29</v>
      </c>
      <c r="I625" s="143" t="s">
        <v>125</v>
      </c>
      <c r="J625" s="112">
        <f t="shared" si="36"/>
        <v>732.32</v>
      </c>
      <c r="K625" s="151" t="s">
        <v>1651</v>
      </c>
      <c r="L625" s="108">
        <v>2019</v>
      </c>
      <c r="M625" s="108">
        <v>3643</v>
      </c>
      <c r="N625" s="109" t="s">
        <v>1625</v>
      </c>
      <c r="O625" s="111" t="s">
        <v>1646</v>
      </c>
      <c r="P625" s="109" t="s">
        <v>1647</v>
      </c>
      <c r="Q625" s="109" t="s">
        <v>1647</v>
      </c>
      <c r="R625" s="108">
        <v>5</v>
      </c>
      <c r="S625" s="111" t="s">
        <v>167</v>
      </c>
      <c r="T625" s="108">
        <v>1040103</v>
      </c>
      <c r="U625" s="108">
        <v>1460</v>
      </c>
      <c r="V625" s="108">
        <v>1346</v>
      </c>
      <c r="W625" s="108">
        <v>3</v>
      </c>
      <c r="X625" s="113">
        <v>2019</v>
      </c>
      <c r="Y625" s="113">
        <v>299</v>
      </c>
      <c r="Z625" s="113">
        <v>0</v>
      </c>
      <c r="AA625" s="114" t="s">
        <v>1652</v>
      </c>
      <c r="AB625" s="108">
        <v>1048</v>
      </c>
      <c r="AC625" s="109" t="s">
        <v>1653</v>
      </c>
      <c r="AD625" s="152" t="s">
        <v>1752</v>
      </c>
      <c r="AE625" s="152" t="s">
        <v>1653</v>
      </c>
      <c r="AF625" s="153">
        <f t="shared" si="37"/>
        <v>-20</v>
      </c>
      <c r="AG625" s="154">
        <f t="shared" si="38"/>
        <v>732.32</v>
      </c>
      <c r="AH625" s="155">
        <f t="shared" si="39"/>
        <v>-14646.400000000001</v>
      </c>
      <c r="AI625" s="156"/>
    </row>
    <row r="626" spans="1:35" ht="36">
      <c r="A626" s="108">
        <v>2019</v>
      </c>
      <c r="B626" s="108">
        <v>566</v>
      </c>
      <c r="C626" s="109" t="s">
        <v>1652</v>
      </c>
      <c r="D626" s="150" t="s">
        <v>1759</v>
      </c>
      <c r="E626" s="109" t="s">
        <v>1635</v>
      </c>
      <c r="F626" s="157" t="s">
        <v>1760</v>
      </c>
      <c r="G626" s="112">
        <v>390.4</v>
      </c>
      <c r="H626" s="112">
        <v>70.4</v>
      </c>
      <c r="I626" s="143" t="s">
        <v>125</v>
      </c>
      <c r="J626" s="112">
        <f t="shared" si="36"/>
        <v>320</v>
      </c>
      <c r="K626" s="151" t="s">
        <v>1761</v>
      </c>
      <c r="L626" s="108">
        <v>2019</v>
      </c>
      <c r="M626" s="108">
        <v>3640</v>
      </c>
      <c r="N626" s="109" t="s">
        <v>1625</v>
      </c>
      <c r="O626" s="111" t="s">
        <v>1762</v>
      </c>
      <c r="P626" s="109" t="s">
        <v>1763</v>
      </c>
      <c r="Q626" s="109" t="s">
        <v>1763</v>
      </c>
      <c r="R626" s="108">
        <v>5</v>
      </c>
      <c r="S626" s="111" t="s">
        <v>167</v>
      </c>
      <c r="T626" s="108">
        <v>1040203</v>
      </c>
      <c r="U626" s="108">
        <v>1570</v>
      </c>
      <c r="V626" s="108">
        <v>1366</v>
      </c>
      <c r="W626" s="108">
        <v>2</v>
      </c>
      <c r="X626" s="113">
        <v>2019</v>
      </c>
      <c r="Y626" s="113">
        <v>358</v>
      </c>
      <c r="Z626" s="113">
        <v>0</v>
      </c>
      <c r="AA626" s="114" t="s">
        <v>1652</v>
      </c>
      <c r="AB626" s="108">
        <v>1046</v>
      </c>
      <c r="AC626" s="109" t="s">
        <v>1653</v>
      </c>
      <c r="AD626" s="152" t="s">
        <v>1752</v>
      </c>
      <c r="AE626" s="152" t="s">
        <v>1653</v>
      </c>
      <c r="AF626" s="153">
        <f t="shared" si="37"/>
        <v>-20</v>
      </c>
      <c r="AG626" s="154">
        <f t="shared" si="38"/>
        <v>320</v>
      </c>
      <c r="AH626" s="155">
        <f t="shared" si="39"/>
        <v>-6400</v>
      </c>
      <c r="AI626" s="156"/>
    </row>
    <row r="627" spans="1:35" ht="36">
      <c r="A627" s="108">
        <v>2019</v>
      </c>
      <c r="B627" s="108">
        <v>567</v>
      </c>
      <c r="C627" s="109" t="s">
        <v>1652</v>
      </c>
      <c r="D627" s="150" t="s">
        <v>1764</v>
      </c>
      <c r="E627" s="109" t="s">
        <v>1635</v>
      </c>
      <c r="F627" s="157" t="s">
        <v>1765</v>
      </c>
      <c r="G627" s="112">
        <v>122</v>
      </c>
      <c r="H627" s="112">
        <v>22</v>
      </c>
      <c r="I627" s="143" t="s">
        <v>125</v>
      </c>
      <c r="J627" s="112">
        <f t="shared" si="36"/>
        <v>100</v>
      </c>
      <c r="K627" s="151" t="s">
        <v>200</v>
      </c>
      <c r="L627" s="108">
        <v>2019</v>
      </c>
      <c r="M627" s="108">
        <v>3707</v>
      </c>
      <c r="N627" s="109" t="s">
        <v>1648</v>
      </c>
      <c r="O627" s="111" t="s">
        <v>202</v>
      </c>
      <c r="P627" s="109" t="s">
        <v>203</v>
      </c>
      <c r="Q627" s="109" t="s">
        <v>203</v>
      </c>
      <c r="R627" s="108">
        <v>2</v>
      </c>
      <c r="S627" s="111" t="s">
        <v>129</v>
      </c>
      <c r="T627" s="108">
        <v>1010803</v>
      </c>
      <c r="U627" s="108">
        <v>800</v>
      </c>
      <c r="V627" s="108">
        <v>1043</v>
      </c>
      <c r="W627" s="108">
        <v>1</v>
      </c>
      <c r="X627" s="113">
        <v>2019</v>
      </c>
      <c r="Y627" s="113">
        <v>57</v>
      </c>
      <c r="Z627" s="113">
        <v>0</v>
      </c>
      <c r="AA627" s="114" t="s">
        <v>1652</v>
      </c>
      <c r="AB627" s="108">
        <v>1064</v>
      </c>
      <c r="AC627" s="109" t="s">
        <v>1653</v>
      </c>
      <c r="AD627" s="152" t="s">
        <v>1745</v>
      </c>
      <c r="AE627" s="152" t="s">
        <v>1653</v>
      </c>
      <c r="AF627" s="153">
        <f t="shared" si="37"/>
        <v>-24</v>
      </c>
      <c r="AG627" s="154">
        <f t="shared" si="38"/>
        <v>100</v>
      </c>
      <c r="AH627" s="155">
        <f t="shared" si="39"/>
        <v>-2400</v>
      </c>
      <c r="AI627" s="156"/>
    </row>
    <row r="628" spans="1:35" ht="36">
      <c r="A628" s="108">
        <v>2019</v>
      </c>
      <c r="B628" s="108">
        <v>568</v>
      </c>
      <c r="C628" s="109" t="s">
        <v>1652</v>
      </c>
      <c r="D628" s="150" t="s">
        <v>1766</v>
      </c>
      <c r="E628" s="109" t="s">
        <v>1635</v>
      </c>
      <c r="F628" s="157" t="s">
        <v>1767</v>
      </c>
      <c r="G628" s="112">
        <v>443.29</v>
      </c>
      <c r="H628" s="112">
        <v>79.94</v>
      </c>
      <c r="I628" s="143" t="s">
        <v>125</v>
      </c>
      <c r="J628" s="112">
        <f t="shared" si="36"/>
        <v>363.35</v>
      </c>
      <c r="K628" s="151" t="s">
        <v>1645</v>
      </c>
      <c r="L628" s="108">
        <v>2019</v>
      </c>
      <c r="M628" s="108">
        <v>3642</v>
      </c>
      <c r="N628" s="109" t="s">
        <v>1625</v>
      </c>
      <c r="O628" s="111" t="s">
        <v>1646</v>
      </c>
      <c r="P628" s="109" t="s">
        <v>1647</v>
      </c>
      <c r="Q628" s="109" t="s">
        <v>1647</v>
      </c>
      <c r="R628" s="108">
        <v>2</v>
      </c>
      <c r="S628" s="111" t="s">
        <v>129</v>
      </c>
      <c r="T628" s="108">
        <v>1010803</v>
      </c>
      <c r="U628" s="108">
        <v>800</v>
      </c>
      <c r="V628" s="108">
        <v>1043</v>
      </c>
      <c r="W628" s="108">
        <v>1</v>
      </c>
      <c r="X628" s="113">
        <v>2019</v>
      </c>
      <c r="Y628" s="113">
        <v>333</v>
      </c>
      <c r="Z628" s="113">
        <v>0</v>
      </c>
      <c r="AA628" s="114" t="s">
        <v>1652</v>
      </c>
      <c r="AB628" s="108">
        <v>1047</v>
      </c>
      <c r="AC628" s="109" t="s">
        <v>1653</v>
      </c>
      <c r="AD628" s="152" t="s">
        <v>1752</v>
      </c>
      <c r="AE628" s="152" t="s">
        <v>1653</v>
      </c>
      <c r="AF628" s="153">
        <f t="shared" si="37"/>
        <v>-20</v>
      </c>
      <c r="AG628" s="154">
        <f t="shared" si="38"/>
        <v>363.35</v>
      </c>
      <c r="AH628" s="155">
        <f t="shared" si="39"/>
        <v>-7267</v>
      </c>
      <c r="AI628" s="156"/>
    </row>
    <row r="629" spans="1:35" ht="120">
      <c r="A629" s="108">
        <v>2019</v>
      </c>
      <c r="B629" s="108">
        <v>569</v>
      </c>
      <c r="C629" s="109" t="s">
        <v>1652</v>
      </c>
      <c r="D629" s="150" t="s">
        <v>1768</v>
      </c>
      <c r="E629" s="109" t="s">
        <v>1738</v>
      </c>
      <c r="F629" s="157" t="s">
        <v>1769</v>
      </c>
      <c r="G629" s="112">
        <v>405.65</v>
      </c>
      <c r="H629" s="112">
        <v>73.15</v>
      </c>
      <c r="I629" s="143" t="s">
        <v>125</v>
      </c>
      <c r="J629" s="112">
        <f t="shared" si="36"/>
        <v>332.5</v>
      </c>
      <c r="K629" s="151" t="s">
        <v>1041</v>
      </c>
      <c r="L629" s="108">
        <v>2019</v>
      </c>
      <c r="M629" s="108">
        <v>3587</v>
      </c>
      <c r="N629" s="109" t="s">
        <v>1738</v>
      </c>
      <c r="O629" s="111" t="s">
        <v>1042</v>
      </c>
      <c r="P629" s="109" t="s">
        <v>310</v>
      </c>
      <c r="Q629" s="109" t="s">
        <v>126</v>
      </c>
      <c r="R629" s="108">
        <v>2</v>
      </c>
      <c r="S629" s="111" t="s">
        <v>129</v>
      </c>
      <c r="T629" s="108">
        <v>1010803</v>
      </c>
      <c r="U629" s="108">
        <v>800</v>
      </c>
      <c r="V629" s="108">
        <v>1043</v>
      </c>
      <c r="W629" s="108">
        <v>1</v>
      </c>
      <c r="X629" s="113">
        <v>2019</v>
      </c>
      <c r="Y629" s="113">
        <v>9</v>
      </c>
      <c r="Z629" s="113">
        <v>0</v>
      </c>
      <c r="AA629" s="114" t="s">
        <v>1652</v>
      </c>
      <c r="AB629" s="108">
        <v>1043</v>
      </c>
      <c r="AC629" s="109" t="s">
        <v>1653</v>
      </c>
      <c r="AD629" s="152" t="s">
        <v>1741</v>
      </c>
      <c r="AE629" s="152" t="s">
        <v>1653</v>
      </c>
      <c r="AF629" s="153">
        <f t="shared" si="37"/>
        <v>-14</v>
      </c>
      <c r="AG629" s="154">
        <f t="shared" si="38"/>
        <v>332.5</v>
      </c>
      <c r="AH629" s="155">
        <f t="shared" si="39"/>
        <v>-4655</v>
      </c>
      <c r="AI629" s="156"/>
    </row>
    <row r="630" spans="1:35" ht="48">
      <c r="A630" s="108">
        <v>2019</v>
      </c>
      <c r="B630" s="108">
        <v>570</v>
      </c>
      <c r="C630" s="109" t="s">
        <v>1652</v>
      </c>
      <c r="D630" s="150" t="s">
        <v>1770</v>
      </c>
      <c r="E630" s="109" t="s">
        <v>1661</v>
      </c>
      <c r="F630" s="157" t="s">
        <v>1771</v>
      </c>
      <c r="G630" s="112">
        <v>22.57</v>
      </c>
      <c r="H630" s="112">
        <v>4.07</v>
      </c>
      <c r="I630" s="143" t="s">
        <v>125</v>
      </c>
      <c r="J630" s="112">
        <f t="shared" si="36"/>
        <v>18.5</v>
      </c>
      <c r="K630" s="151" t="s">
        <v>1772</v>
      </c>
      <c r="L630" s="108">
        <v>2019</v>
      </c>
      <c r="M630" s="108">
        <v>3570</v>
      </c>
      <c r="N630" s="109" t="s">
        <v>1773</v>
      </c>
      <c r="O630" s="111" t="s">
        <v>156</v>
      </c>
      <c r="P630" s="109" t="s">
        <v>157</v>
      </c>
      <c r="Q630" s="109" t="s">
        <v>157</v>
      </c>
      <c r="R630" s="108">
        <v>9</v>
      </c>
      <c r="S630" s="111" t="s">
        <v>175</v>
      </c>
      <c r="T630" s="108">
        <v>1080203</v>
      </c>
      <c r="U630" s="108">
        <v>2890</v>
      </c>
      <c r="V630" s="108">
        <v>1937</v>
      </c>
      <c r="W630" s="108">
        <v>99</v>
      </c>
      <c r="X630" s="113">
        <v>2014</v>
      </c>
      <c r="Y630" s="113">
        <v>31</v>
      </c>
      <c r="Z630" s="113">
        <v>0</v>
      </c>
      <c r="AA630" s="114" t="s">
        <v>1652</v>
      </c>
      <c r="AB630" s="108">
        <v>1060</v>
      </c>
      <c r="AC630" s="109" t="s">
        <v>1653</v>
      </c>
      <c r="AD630" s="152" t="s">
        <v>1774</v>
      </c>
      <c r="AE630" s="152" t="s">
        <v>1653</v>
      </c>
      <c r="AF630" s="153">
        <f t="shared" si="37"/>
        <v>-13</v>
      </c>
      <c r="AG630" s="154">
        <f t="shared" si="38"/>
        <v>18.5</v>
      </c>
      <c r="AH630" s="155">
        <f t="shared" si="39"/>
        <v>-240.5</v>
      </c>
      <c r="AI630" s="156"/>
    </row>
    <row r="631" spans="1:35" ht="48">
      <c r="A631" s="108">
        <v>2019</v>
      </c>
      <c r="B631" s="108">
        <v>571</v>
      </c>
      <c r="C631" s="109" t="s">
        <v>1652</v>
      </c>
      <c r="D631" s="150" t="s">
        <v>1775</v>
      </c>
      <c r="E631" s="109" t="s">
        <v>1661</v>
      </c>
      <c r="F631" s="157" t="s">
        <v>1776</v>
      </c>
      <c r="G631" s="112">
        <v>22.75</v>
      </c>
      <c r="H631" s="112">
        <v>4.1</v>
      </c>
      <c r="I631" s="143" t="s">
        <v>125</v>
      </c>
      <c r="J631" s="112">
        <f t="shared" si="36"/>
        <v>18.65</v>
      </c>
      <c r="K631" s="151" t="s">
        <v>1772</v>
      </c>
      <c r="L631" s="108">
        <v>2019</v>
      </c>
      <c r="M631" s="108">
        <v>3568</v>
      </c>
      <c r="N631" s="109" t="s">
        <v>1773</v>
      </c>
      <c r="O631" s="111" t="s">
        <v>156</v>
      </c>
      <c r="P631" s="109" t="s">
        <v>157</v>
      </c>
      <c r="Q631" s="109" t="s">
        <v>157</v>
      </c>
      <c r="R631" s="108">
        <v>9</v>
      </c>
      <c r="S631" s="111" t="s">
        <v>175</v>
      </c>
      <c r="T631" s="108">
        <v>1080203</v>
      </c>
      <c r="U631" s="108">
        <v>2890</v>
      </c>
      <c r="V631" s="108">
        <v>1937</v>
      </c>
      <c r="W631" s="108">
        <v>99</v>
      </c>
      <c r="X631" s="113">
        <v>2014</v>
      </c>
      <c r="Y631" s="113">
        <v>31</v>
      </c>
      <c r="Z631" s="113">
        <v>0</v>
      </c>
      <c r="AA631" s="114" t="s">
        <v>1652</v>
      </c>
      <c r="AB631" s="108">
        <v>1060</v>
      </c>
      <c r="AC631" s="109" t="s">
        <v>1653</v>
      </c>
      <c r="AD631" s="152" t="s">
        <v>1774</v>
      </c>
      <c r="AE631" s="152" t="s">
        <v>1653</v>
      </c>
      <c r="AF631" s="153">
        <f t="shared" si="37"/>
        <v>-13</v>
      </c>
      <c r="AG631" s="154">
        <f t="shared" si="38"/>
        <v>18.65</v>
      </c>
      <c r="AH631" s="155">
        <f t="shared" si="39"/>
        <v>-242.45</v>
      </c>
      <c r="AI631" s="156"/>
    </row>
    <row r="632" spans="1:35" ht="48">
      <c r="A632" s="108">
        <v>2019</v>
      </c>
      <c r="B632" s="108">
        <v>572</v>
      </c>
      <c r="C632" s="109" t="s">
        <v>1652</v>
      </c>
      <c r="D632" s="150" t="s">
        <v>1777</v>
      </c>
      <c r="E632" s="109" t="s">
        <v>1661</v>
      </c>
      <c r="F632" s="157" t="s">
        <v>1778</v>
      </c>
      <c r="G632" s="112">
        <v>23.36</v>
      </c>
      <c r="H632" s="112">
        <v>4.21</v>
      </c>
      <c r="I632" s="143" t="s">
        <v>125</v>
      </c>
      <c r="J632" s="112">
        <f t="shared" si="36"/>
        <v>19.15</v>
      </c>
      <c r="K632" s="151" t="s">
        <v>1772</v>
      </c>
      <c r="L632" s="108">
        <v>2019</v>
      </c>
      <c r="M632" s="108">
        <v>3567</v>
      </c>
      <c r="N632" s="109" t="s">
        <v>1773</v>
      </c>
      <c r="O632" s="111" t="s">
        <v>156</v>
      </c>
      <c r="P632" s="109" t="s">
        <v>157</v>
      </c>
      <c r="Q632" s="109" t="s">
        <v>157</v>
      </c>
      <c r="R632" s="108">
        <v>8</v>
      </c>
      <c r="S632" s="111" t="s">
        <v>146</v>
      </c>
      <c r="T632" s="108">
        <v>1080203</v>
      </c>
      <c r="U632" s="108">
        <v>2890</v>
      </c>
      <c r="V632" s="108">
        <v>1937</v>
      </c>
      <c r="W632" s="108">
        <v>99</v>
      </c>
      <c r="X632" s="113">
        <v>2014</v>
      </c>
      <c r="Y632" s="113">
        <v>31</v>
      </c>
      <c r="Z632" s="113">
        <v>0</v>
      </c>
      <c r="AA632" s="114" t="s">
        <v>1652</v>
      </c>
      <c r="AB632" s="108">
        <v>1060</v>
      </c>
      <c r="AC632" s="109" t="s">
        <v>1653</v>
      </c>
      <c r="AD632" s="152" t="s">
        <v>1774</v>
      </c>
      <c r="AE632" s="152" t="s">
        <v>1653</v>
      </c>
      <c r="AF632" s="153">
        <f t="shared" si="37"/>
        <v>-13</v>
      </c>
      <c r="AG632" s="154">
        <f t="shared" si="38"/>
        <v>19.15</v>
      </c>
      <c r="AH632" s="155">
        <f t="shared" si="39"/>
        <v>-248.95</v>
      </c>
      <c r="AI632" s="156"/>
    </row>
    <row r="633" spans="1:35" ht="48">
      <c r="A633" s="108">
        <v>2019</v>
      </c>
      <c r="B633" s="108">
        <v>573</v>
      </c>
      <c r="C633" s="109" t="s">
        <v>1652</v>
      </c>
      <c r="D633" s="150" t="s">
        <v>1779</v>
      </c>
      <c r="E633" s="109" t="s">
        <v>1661</v>
      </c>
      <c r="F633" s="157" t="s">
        <v>1780</v>
      </c>
      <c r="G633" s="112">
        <v>52.47</v>
      </c>
      <c r="H633" s="112">
        <v>9.46</v>
      </c>
      <c r="I633" s="143" t="s">
        <v>125</v>
      </c>
      <c r="J633" s="112">
        <f t="shared" si="36"/>
        <v>43.01</v>
      </c>
      <c r="K633" s="151" t="s">
        <v>490</v>
      </c>
      <c r="L633" s="108">
        <v>2019</v>
      </c>
      <c r="M633" s="108">
        <v>3571</v>
      </c>
      <c r="N633" s="109" t="s">
        <v>1773</v>
      </c>
      <c r="O633" s="111" t="s">
        <v>156</v>
      </c>
      <c r="P633" s="109" t="s">
        <v>157</v>
      </c>
      <c r="Q633" s="109" t="s">
        <v>157</v>
      </c>
      <c r="R633" s="108">
        <v>8</v>
      </c>
      <c r="S633" s="111" t="s">
        <v>146</v>
      </c>
      <c r="T633" s="108">
        <v>1100503</v>
      </c>
      <c r="U633" s="108">
        <v>4210</v>
      </c>
      <c r="V633" s="108">
        <v>1656</v>
      </c>
      <c r="W633" s="108">
        <v>99</v>
      </c>
      <c r="X633" s="113">
        <v>2019</v>
      </c>
      <c r="Y633" s="113">
        <v>130</v>
      </c>
      <c r="Z633" s="113">
        <v>0</v>
      </c>
      <c r="AA633" s="114" t="s">
        <v>1652</v>
      </c>
      <c r="AB633" s="108">
        <v>1063</v>
      </c>
      <c r="AC633" s="109" t="s">
        <v>1653</v>
      </c>
      <c r="AD633" s="152" t="s">
        <v>1774</v>
      </c>
      <c r="AE633" s="152" t="s">
        <v>1653</v>
      </c>
      <c r="AF633" s="153">
        <f t="shared" si="37"/>
        <v>-13</v>
      </c>
      <c r="AG633" s="154">
        <f t="shared" si="38"/>
        <v>43.01</v>
      </c>
      <c r="AH633" s="155">
        <f t="shared" si="39"/>
        <v>-559.13</v>
      </c>
      <c r="AI633" s="156"/>
    </row>
    <row r="634" spans="1:35" ht="72">
      <c r="A634" s="108">
        <v>2019</v>
      </c>
      <c r="B634" s="108">
        <v>574</v>
      </c>
      <c r="C634" s="109" t="s">
        <v>1652</v>
      </c>
      <c r="D634" s="150" t="s">
        <v>1781</v>
      </c>
      <c r="E634" s="109" t="s">
        <v>1661</v>
      </c>
      <c r="F634" s="157" t="s">
        <v>1782</v>
      </c>
      <c r="G634" s="112">
        <v>66.89</v>
      </c>
      <c r="H634" s="112">
        <v>12.06</v>
      </c>
      <c r="I634" s="143" t="s">
        <v>125</v>
      </c>
      <c r="J634" s="112">
        <f t="shared" si="36"/>
        <v>54.83</v>
      </c>
      <c r="K634" s="151" t="s">
        <v>1783</v>
      </c>
      <c r="L634" s="108">
        <v>2019</v>
      </c>
      <c r="M634" s="108">
        <v>3569</v>
      </c>
      <c r="N634" s="109" t="s">
        <v>1773</v>
      </c>
      <c r="O634" s="111" t="s">
        <v>156</v>
      </c>
      <c r="P634" s="109" t="s">
        <v>157</v>
      </c>
      <c r="Q634" s="109" t="s">
        <v>157</v>
      </c>
      <c r="R634" s="108">
        <v>5</v>
      </c>
      <c r="S634" s="111" t="s">
        <v>167</v>
      </c>
      <c r="T634" s="108">
        <v>1040103</v>
      </c>
      <c r="U634" s="108">
        <v>1460</v>
      </c>
      <c r="V634" s="108">
        <v>1346</v>
      </c>
      <c r="W634" s="108">
        <v>2</v>
      </c>
      <c r="X634" s="113">
        <v>2014</v>
      </c>
      <c r="Y634" s="113">
        <v>23</v>
      </c>
      <c r="Z634" s="113">
        <v>0</v>
      </c>
      <c r="AA634" s="114" t="s">
        <v>1652</v>
      </c>
      <c r="AB634" s="108">
        <v>1055</v>
      </c>
      <c r="AC634" s="109" t="s">
        <v>1653</v>
      </c>
      <c r="AD634" s="152" t="s">
        <v>1774</v>
      </c>
      <c r="AE634" s="152" t="s">
        <v>1653</v>
      </c>
      <c r="AF634" s="153">
        <f t="shared" si="37"/>
        <v>-13</v>
      </c>
      <c r="AG634" s="154">
        <f t="shared" si="38"/>
        <v>54.83</v>
      </c>
      <c r="AH634" s="155">
        <f t="shared" si="39"/>
        <v>-712.79</v>
      </c>
      <c r="AI634" s="156"/>
    </row>
    <row r="635" spans="1:35" ht="60">
      <c r="A635" s="108">
        <v>2019</v>
      </c>
      <c r="B635" s="108">
        <v>575</v>
      </c>
      <c r="C635" s="109" t="s">
        <v>1652</v>
      </c>
      <c r="D635" s="150" t="s">
        <v>1784</v>
      </c>
      <c r="E635" s="109" t="s">
        <v>1661</v>
      </c>
      <c r="F635" s="157" t="s">
        <v>1785</v>
      </c>
      <c r="G635" s="112">
        <v>12.63</v>
      </c>
      <c r="H635" s="112">
        <v>2.28</v>
      </c>
      <c r="I635" s="143" t="s">
        <v>125</v>
      </c>
      <c r="J635" s="112">
        <f t="shared" si="36"/>
        <v>10.350000000000001</v>
      </c>
      <c r="K635" s="151" t="s">
        <v>490</v>
      </c>
      <c r="L635" s="108">
        <v>2019</v>
      </c>
      <c r="M635" s="108">
        <v>3566</v>
      </c>
      <c r="N635" s="109" t="s">
        <v>1773</v>
      </c>
      <c r="O635" s="111" t="s">
        <v>156</v>
      </c>
      <c r="P635" s="109" t="s">
        <v>157</v>
      </c>
      <c r="Q635" s="109" t="s">
        <v>157</v>
      </c>
      <c r="R635" s="108">
        <v>5</v>
      </c>
      <c r="S635" s="111" t="s">
        <v>167</v>
      </c>
      <c r="T635" s="108">
        <v>1040103</v>
      </c>
      <c r="U635" s="108">
        <v>1460</v>
      </c>
      <c r="V635" s="108">
        <v>1346</v>
      </c>
      <c r="W635" s="108">
        <v>2</v>
      </c>
      <c r="X635" s="113">
        <v>2014</v>
      </c>
      <c r="Y635" s="113">
        <v>23</v>
      </c>
      <c r="Z635" s="113">
        <v>0</v>
      </c>
      <c r="AA635" s="114" t="s">
        <v>1652</v>
      </c>
      <c r="AB635" s="108">
        <v>1056</v>
      </c>
      <c r="AC635" s="109" t="s">
        <v>1653</v>
      </c>
      <c r="AD635" s="152" t="s">
        <v>1774</v>
      </c>
      <c r="AE635" s="152" t="s">
        <v>1653</v>
      </c>
      <c r="AF635" s="153">
        <f t="shared" si="37"/>
        <v>-13</v>
      </c>
      <c r="AG635" s="154">
        <f t="shared" si="38"/>
        <v>10.350000000000001</v>
      </c>
      <c r="AH635" s="155">
        <f t="shared" si="39"/>
        <v>-134.55</v>
      </c>
      <c r="AI635" s="156"/>
    </row>
    <row r="636" spans="1:35" ht="60">
      <c r="A636" s="108">
        <v>2019</v>
      </c>
      <c r="B636" s="108">
        <v>576</v>
      </c>
      <c r="C636" s="109" t="s">
        <v>1652</v>
      </c>
      <c r="D636" s="150" t="s">
        <v>1786</v>
      </c>
      <c r="E636" s="109" t="s">
        <v>1661</v>
      </c>
      <c r="F636" s="157" t="s">
        <v>1787</v>
      </c>
      <c r="G636" s="112">
        <v>25.06</v>
      </c>
      <c r="H636" s="112">
        <v>4.52</v>
      </c>
      <c r="I636" s="143" t="s">
        <v>125</v>
      </c>
      <c r="J636" s="112">
        <f t="shared" si="36"/>
        <v>20.54</v>
      </c>
      <c r="K636" s="151" t="s">
        <v>490</v>
      </c>
      <c r="L636" s="108">
        <v>2019</v>
      </c>
      <c r="M636" s="108">
        <v>3572</v>
      </c>
      <c r="N636" s="109" t="s">
        <v>1773</v>
      </c>
      <c r="O636" s="111" t="s">
        <v>156</v>
      </c>
      <c r="P636" s="109" t="s">
        <v>157</v>
      </c>
      <c r="Q636" s="109" t="s">
        <v>157</v>
      </c>
      <c r="R636" s="108">
        <v>8</v>
      </c>
      <c r="S636" s="111" t="s">
        <v>146</v>
      </c>
      <c r="T636" s="108">
        <v>1080203</v>
      </c>
      <c r="U636" s="108">
        <v>2890</v>
      </c>
      <c r="V636" s="108">
        <v>1937</v>
      </c>
      <c r="W636" s="108">
        <v>99</v>
      </c>
      <c r="X636" s="113">
        <v>2014</v>
      </c>
      <c r="Y636" s="113">
        <v>31</v>
      </c>
      <c r="Z636" s="113">
        <v>0</v>
      </c>
      <c r="AA636" s="114" t="s">
        <v>1652</v>
      </c>
      <c r="AB636" s="108">
        <v>1059</v>
      </c>
      <c r="AC636" s="109" t="s">
        <v>1653</v>
      </c>
      <c r="AD636" s="152" t="s">
        <v>1774</v>
      </c>
      <c r="AE636" s="152" t="s">
        <v>1653</v>
      </c>
      <c r="AF636" s="153">
        <f t="shared" si="37"/>
        <v>-13</v>
      </c>
      <c r="AG636" s="154">
        <f t="shared" si="38"/>
        <v>20.54</v>
      </c>
      <c r="AH636" s="155">
        <f t="shared" si="39"/>
        <v>-267.02</v>
      </c>
      <c r="AI636" s="156"/>
    </row>
    <row r="637" spans="1:35" ht="60">
      <c r="A637" s="108">
        <v>2019</v>
      </c>
      <c r="B637" s="108">
        <v>577</v>
      </c>
      <c r="C637" s="109" t="s">
        <v>1652</v>
      </c>
      <c r="D637" s="150" t="s">
        <v>1788</v>
      </c>
      <c r="E637" s="109" t="s">
        <v>1635</v>
      </c>
      <c r="F637" s="157" t="s">
        <v>1789</v>
      </c>
      <c r="G637" s="112">
        <v>27.38</v>
      </c>
      <c r="H637" s="112">
        <v>4.94</v>
      </c>
      <c r="I637" s="143" t="s">
        <v>125</v>
      </c>
      <c r="J637" s="112">
        <f t="shared" si="36"/>
        <v>22.439999999999998</v>
      </c>
      <c r="K637" s="151" t="s">
        <v>380</v>
      </c>
      <c r="L637" s="108">
        <v>2019</v>
      </c>
      <c r="M637" s="108">
        <v>3700</v>
      </c>
      <c r="N637" s="109" t="s">
        <v>1648</v>
      </c>
      <c r="O637" s="111" t="s">
        <v>233</v>
      </c>
      <c r="P637" s="109" t="s">
        <v>234</v>
      </c>
      <c r="Q637" s="109" t="s">
        <v>235</v>
      </c>
      <c r="R637" s="108">
        <v>1</v>
      </c>
      <c r="S637" s="111" t="s">
        <v>139</v>
      </c>
      <c r="T637" s="108">
        <v>1010802</v>
      </c>
      <c r="U637" s="108">
        <v>790</v>
      </c>
      <c r="V637" s="108">
        <v>1056</v>
      </c>
      <c r="W637" s="108">
        <v>99</v>
      </c>
      <c r="X637" s="113">
        <v>2019</v>
      </c>
      <c r="Y637" s="113">
        <v>12</v>
      </c>
      <c r="Z637" s="113">
        <v>0</v>
      </c>
      <c r="AA637" s="114" t="s">
        <v>1652</v>
      </c>
      <c r="AB637" s="108">
        <v>1045</v>
      </c>
      <c r="AC637" s="109" t="s">
        <v>1653</v>
      </c>
      <c r="AD637" s="152" t="s">
        <v>1745</v>
      </c>
      <c r="AE637" s="152" t="s">
        <v>1653</v>
      </c>
      <c r="AF637" s="153">
        <f t="shared" si="37"/>
        <v>-24</v>
      </c>
      <c r="AG637" s="154">
        <f t="shared" si="38"/>
        <v>22.439999999999998</v>
      </c>
      <c r="AH637" s="155">
        <f t="shared" si="39"/>
        <v>-538.56</v>
      </c>
      <c r="AI637" s="156"/>
    </row>
    <row r="638" spans="1:35" ht="180">
      <c r="A638" s="108">
        <v>2019</v>
      </c>
      <c r="B638" s="108">
        <v>578</v>
      </c>
      <c r="C638" s="109" t="s">
        <v>1652</v>
      </c>
      <c r="D638" s="150" t="s">
        <v>1790</v>
      </c>
      <c r="E638" s="109" t="s">
        <v>1642</v>
      </c>
      <c r="F638" s="157" t="s">
        <v>1791</v>
      </c>
      <c r="G638" s="112">
        <v>1903.2</v>
      </c>
      <c r="H638" s="112">
        <v>343.2</v>
      </c>
      <c r="I638" s="143" t="s">
        <v>256</v>
      </c>
      <c r="J638" s="112">
        <f t="shared" si="36"/>
        <v>1903.2</v>
      </c>
      <c r="K638" s="151" t="s">
        <v>1792</v>
      </c>
      <c r="L638" s="108">
        <v>2019</v>
      </c>
      <c r="M638" s="108">
        <v>3680</v>
      </c>
      <c r="N638" s="109" t="s">
        <v>1642</v>
      </c>
      <c r="O638" s="111" t="s">
        <v>1793</v>
      </c>
      <c r="P638" s="109" t="s">
        <v>1794</v>
      </c>
      <c r="Q638" s="109" t="s">
        <v>1795</v>
      </c>
      <c r="R638" s="108">
        <v>1</v>
      </c>
      <c r="S638" s="111" t="s">
        <v>139</v>
      </c>
      <c r="T638" s="108">
        <v>1010803</v>
      </c>
      <c r="U638" s="108">
        <v>800</v>
      </c>
      <c r="V638" s="108">
        <v>1058</v>
      </c>
      <c r="W638" s="108">
        <v>99</v>
      </c>
      <c r="X638" s="113">
        <v>2019</v>
      </c>
      <c r="Y638" s="113">
        <v>28</v>
      </c>
      <c r="Z638" s="113">
        <v>0</v>
      </c>
      <c r="AA638" s="114" t="s">
        <v>126</v>
      </c>
      <c r="AB638" s="108">
        <v>1211</v>
      </c>
      <c r="AC638" s="109" t="s">
        <v>1617</v>
      </c>
      <c r="AD638" s="152" t="s">
        <v>1796</v>
      </c>
      <c r="AE638" s="152" t="s">
        <v>1617</v>
      </c>
      <c r="AF638" s="153">
        <f t="shared" si="37"/>
        <v>3</v>
      </c>
      <c r="AG638" s="154">
        <f t="shared" si="38"/>
        <v>1903.2</v>
      </c>
      <c r="AH638" s="155">
        <f t="shared" si="39"/>
        <v>5709.6</v>
      </c>
      <c r="AI638" s="156"/>
    </row>
    <row r="639" spans="1:35" ht="36">
      <c r="A639" s="108">
        <v>2019</v>
      </c>
      <c r="B639" s="108">
        <v>579</v>
      </c>
      <c r="C639" s="109" t="s">
        <v>1652</v>
      </c>
      <c r="D639" s="150" t="s">
        <v>1797</v>
      </c>
      <c r="E639" s="109" t="s">
        <v>1625</v>
      </c>
      <c r="F639" s="157" t="s">
        <v>1798</v>
      </c>
      <c r="G639" s="112">
        <v>2196</v>
      </c>
      <c r="H639" s="112">
        <v>396</v>
      </c>
      <c r="I639" s="143" t="s">
        <v>125</v>
      </c>
      <c r="J639" s="112">
        <f t="shared" si="36"/>
        <v>1800</v>
      </c>
      <c r="K639" s="151" t="s">
        <v>1799</v>
      </c>
      <c r="L639" s="108">
        <v>2019</v>
      </c>
      <c r="M639" s="108">
        <v>3668</v>
      </c>
      <c r="N639" s="109" t="s">
        <v>1642</v>
      </c>
      <c r="O639" s="111" t="s">
        <v>1800</v>
      </c>
      <c r="P639" s="109" t="s">
        <v>1801</v>
      </c>
      <c r="Q639" s="109" t="s">
        <v>1801</v>
      </c>
      <c r="R639" s="108" t="s">
        <v>356</v>
      </c>
      <c r="S639" s="111" t="s">
        <v>356</v>
      </c>
      <c r="T639" s="108">
        <v>2040201</v>
      </c>
      <c r="U639" s="108">
        <v>7130</v>
      </c>
      <c r="V639" s="108">
        <v>7130</v>
      </c>
      <c r="W639" s="108">
        <v>99</v>
      </c>
      <c r="X639" s="113">
        <v>2019</v>
      </c>
      <c r="Y639" s="113">
        <v>364</v>
      </c>
      <c r="Z639" s="113">
        <v>0</v>
      </c>
      <c r="AA639" s="114" t="s">
        <v>1652</v>
      </c>
      <c r="AB639" s="108">
        <v>1067</v>
      </c>
      <c r="AC639" s="109" t="s">
        <v>1653</v>
      </c>
      <c r="AD639" s="152" t="s">
        <v>1796</v>
      </c>
      <c r="AE639" s="152" t="s">
        <v>1653</v>
      </c>
      <c r="AF639" s="153">
        <f t="shared" si="37"/>
        <v>-22</v>
      </c>
      <c r="AG639" s="154">
        <f t="shared" si="38"/>
        <v>1800</v>
      </c>
      <c r="AH639" s="155">
        <f t="shared" si="39"/>
        <v>-39600</v>
      </c>
      <c r="AI639" s="156"/>
    </row>
    <row r="640" spans="1:35" ht="72">
      <c r="A640" s="108">
        <v>2019</v>
      </c>
      <c r="B640" s="108">
        <v>580</v>
      </c>
      <c r="C640" s="109" t="s">
        <v>1652</v>
      </c>
      <c r="D640" s="150" t="s">
        <v>1802</v>
      </c>
      <c r="E640" s="109" t="s">
        <v>1635</v>
      </c>
      <c r="F640" s="157" t="s">
        <v>1803</v>
      </c>
      <c r="G640" s="112">
        <v>2339.86</v>
      </c>
      <c r="H640" s="112">
        <v>0</v>
      </c>
      <c r="I640" s="143" t="s">
        <v>256</v>
      </c>
      <c r="J640" s="112">
        <f t="shared" si="36"/>
        <v>2339.86</v>
      </c>
      <c r="K640" s="151" t="s">
        <v>126</v>
      </c>
      <c r="L640" s="108">
        <v>2019</v>
      </c>
      <c r="M640" s="108">
        <v>3639</v>
      </c>
      <c r="N640" s="109" t="s">
        <v>1625</v>
      </c>
      <c r="O640" s="111" t="s">
        <v>978</v>
      </c>
      <c r="P640" s="109" t="s">
        <v>979</v>
      </c>
      <c r="Q640" s="109" t="s">
        <v>1804</v>
      </c>
      <c r="R640" s="108" t="s">
        <v>356</v>
      </c>
      <c r="S640" s="111" t="s">
        <v>356</v>
      </c>
      <c r="T640" s="108">
        <v>2010501</v>
      </c>
      <c r="U640" s="108">
        <v>6130</v>
      </c>
      <c r="V640" s="108">
        <v>7010</v>
      </c>
      <c r="W640" s="108">
        <v>1</v>
      </c>
      <c r="X640" s="113">
        <v>2019</v>
      </c>
      <c r="Y640" s="113">
        <v>135</v>
      </c>
      <c r="Z640" s="113">
        <v>0</v>
      </c>
      <c r="AA640" s="114" t="s">
        <v>126</v>
      </c>
      <c r="AB640" s="108">
        <v>1210</v>
      </c>
      <c r="AC640" s="109" t="s">
        <v>1617</v>
      </c>
      <c r="AD640" s="152" t="s">
        <v>1752</v>
      </c>
      <c r="AE640" s="152" t="s">
        <v>1617</v>
      </c>
      <c r="AF640" s="153">
        <f t="shared" si="37"/>
        <v>5</v>
      </c>
      <c r="AG640" s="154">
        <f t="shared" si="38"/>
        <v>2339.86</v>
      </c>
      <c r="AH640" s="155">
        <f t="shared" si="39"/>
        <v>11699.300000000001</v>
      </c>
      <c r="AI640" s="156"/>
    </row>
    <row r="641" spans="1:35" ht="84">
      <c r="A641" s="108">
        <v>2019</v>
      </c>
      <c r="B641" s="108">
        <v>581</v>
      </c>
      <c r="C641" s="109" t="s">
        <v>1652</v>
      </c>
      <c r="D641" s="150" t="s">
        <v>1805</v>
      </c>
      <c r="E641" s="109" t="s">
        <v>1635</v>
      </c>
      <c r="F641" s="157" t="s">
        <v>1634</v>
      </c>
      <c r="G641" s="112">
        <v>881.5</v>
      </c>
      <c r="H641" s="112">
        <v>158.96</v>
      </c>
      <c r="I641" s="143" t="s">
        <v>125</v>
      </c>
      <c r="J641" s="112">
        <f t="shared" si="36"/>
        <v>722.54</v>
      </c>
      <c r="K641" s="151" t="s">
        <v>227</v>
      </c>
      <c r="L641" s="108">
        <v>2019</v>
      </c>
      <c r="M641" s="108">
        <v>3641</v>
      </c>
      <c r="N641" s="109" t="s">
        <v>1625</v>
      </c>
      <c r="O641" s="111" t="s">
        <v>228</v>
      </c>
      <c r="P641" s="109" t="s">
        <v>229</v>
      </c>
      <c r="Q641" s="109" t="s">
        <v>230</v>
      </c>
      <c r="R641" s="108">
        <v>8</v>
      </c>
      <c r="S641" s="111" t="s">
        <v>146</v>
      </c>
      <c r="T641" s="108">
        <v>1080203</v>
      </c>
      <c r="U641" s="108">
        <v>2890</v>
      </c>
      <c r="V641" s="108">
        <v>1937</v>
      </c>
      <c r="W641" s="108">
        <v>99</v>
      </c>
      <c r="X641" s="113">
        <v>2019</v>
      </c>
      <c r="Y641" s="113">
        <v>277</v>
      </c>
      <c r="Z641" s="113">
        <v>0</v>
      </c>
      <c r="AA641" s="114" t="s">
        <v>1652</v>
      </c>
      <c r="AB641" s="108">
        <v>1042</v>
      </c>
      <c r="AC641" s="109" t="s">
        <v>1653</v>
      </c>
      <c r="AD641" s="152" t="s">
        <v>1752</v>
      </c>
      <c r="AE641" s="152" t="s">
        <v>1653</v>
      </c>
      <c r="AF641" s="153">
        <f t="shared" si="37"/>
        <v>-20</v>
      </c>
      <c r="AG641" s="154">
        <f t="shared" si="38"/>
        <v>722.54</v>
      </c>
      <c r="AH641" s="155">
        <f t="shared" si="39"/>
        <v>-14450.8</v>
      </c>
      <c r="AI641" s="156"/>
    </row>
    <row r="642" spans="1:35" ht="60">
      <c r="A642" s="108">
        <v>2019</v>
      </c>
      <c r="B642" s="108">
        <v>582</v>
      </c>
      <c r="C642" s="109" t="s">
        <v>1652</v>
      </c>
      <c r="D642" s="150" t="s">
        <v>1806</v>
      </c>
      <c r="E642" s="109" t="s">
        <v>1625</v>
      </c>
      <c r="F642" s="157" t="s">
        <v>1807</v>
      </c>
      <c r="G642" s="112">
        <v>5887.5</v>
      </c>
      <c r="H642" s="112">
        <v>535.23</v>
      </c>
      <c r="I642" s="143" t="s">
        <v>125</v>
      </c>
      <c r="J642" s="112">
        <f t="shared" si="36"/>
        <v>5352.27</v>
      </c>
      <c r="K642" s="151" t="s">
        <v>126</v>
      </c>
      <c r="L642" s="108">
        <v>2019</v>
      </c>
      <c r="M642" s="108">
        <v>3672</v>
      </c>
      <c r="N642" s="109" t="s">
        <v>1642</v>
      </c>
      <c r="O642" s="111" t="s">
        <v>215</v>
      </c>
      <c r="P642" s="109" t="s">
        <v>216</v>
      </c>
      <c r="Q642" s="109" t="s">
        <v>216</v>
      </c>
      <c r="R642" s="108">
        <v>8</v>
      </c>
      <c r="S642" s="111" t="s">
        <v>146</v>
      </c>
      <c r="T642" s="108">
        <v>1090503</v>
      </c>
      <c r="U642" s="108">
        <v>3550</v>
      </c>
      <c r="V642" s="108">
        <v>1738</v>
      </c>
      <c r="W642" s="108">
        <v>99</v>
      </c>
      <c r="X642" s="113">
        <v>2019</v>
      </c>
      <c r="Y642" s="113">
        <v>125</v>
      </c>
      <c r="Z642" s="113">
        <v>0</v>
      </c>
      <c r="AA642" s="114" t="s">
        <v>1652</v>
      </c>
      <c r="AB642" s="108">
        <v>1040</v>
      </c>
      <c r="AC642" s="109" t="s">
        <v>1653</v>
      </c>
      <c r="AD642" s="152" t="s">
        <v>1796</v>
      </c>
      <c r="AE642" s="152" t="s">
        <v>1653</v>
      </c>
      <c r="AF642" s="153">
        <f t="shared" si="37"/>
        <v>-22</v>
      </c>
      <c r="AG642" s="154">
        <f t="shared" si="38"/>
        <v>5352.27</v>
      </c>
      <c r="AH642" s="155">
        <f t="shared" si="39"/>
        <v>-117749.94</v>
      </c>
      <c r="AI642" s="156"/>
    </row>
    <row r="643" spans="1:35" ht="48">
      <c r="A643" s="108">
        <v>2019</v>
      </c>
      <c r="B643" s="108">
        <v>583</v>
      </c>
      <c r="C643" s="109" t="s">
        <v>1652</v>
      </c>
      <c r="D643" s="150" t="s">
        <v>1808</v>
      </c>
      <c r="E643" s="109" t="s">
        <v>1625</v>
      </c>
      <c r="F643" s="157" t="s">
        <v>1809</v>
      </c>
      <c r="G643" s="112">
        <v>152.27</v>
      </c>
      <c r="H643" s="112">
        <v>13.84</v>
      </c>
      <c r="I643" s="143" t="s">
        <v>125</v>
      </c>
      <c r="J643" s="112">
        <f t="shared" si="36"/>
        <v>138.43</v>
      </c>
      <c r="K643" s="151" t="s">
        <v>126</v>
      </c>
      <c r="L643" s="108">
        <v>2019</v>
      </c>
      <c r="M643" s="108">
        <v>3671</v>
      </c>
      <c r="N643" s="109" t="s">
        <v>1642</v>
      </c>
      <c r="O643" s="111" t="s">
        <v>215</v>
      </c>
      <c r="P643" s="109" t="s">
        <v>216</v>
      </c>
      <c r="Q643" s="109" t="s">
        <v>216</v>
      </c>
      <c r="R643" s="108">
        <v>8</v>
      </c>
      <c r="S643" s="111" t="s">
        <v>146</v>
      </c>
      <c r="T643" s="108">
        <v>1090503</v>
      </c>
      <c r="U643" s="108">
        <v>3550</v>
      </c>
      <c r="V643" s="108">
        <v>1738</v>
      </c>
      <c r="W643" s="108">
        <v>99</v>
      </c>
      <c r="X643" s="113">
        <v>2019</v>
      </c>
      <c r="Y643" s="113">
        <v>125</v>
      </c>
      <c r="Z643" s="113">
        <v>0</v>
      </c>
      <c r="AA643" s="114" t="s">
        <v>1652</v>
      </c>
      <c r="AB643" s="108">
        <v>1040</v>
      </c>
      <c r="AC643" s="109" t="s">
        <v>1653</v>
      </c>
      <c r="AD643" s="152" t="s">
        <v>1796</v>
      </c>
      <c r="AE643" s="152" t="s">
        <v>1653</v>
      </c>
      <c r="AF643" s="153">
        <f t="shared" si="37"/>
        <v>-22</v>
      </c>
      <c r="AG643" s="154">
        <f t="shared" si="38"/>
        <v>138.43</v>
      </c>
      <c r="AH643" s="155">
        <f t="shared" si="39"/>
        <v>-3045.46</v>
      </c>
      <c r="AI643" s="156"/>
    </row>
    <row r="644" spans="1:35" ht="36">
      <c r="A644" s="108">
        <v>2019</v>
      </c>
      <c r="B644" s="108">
        <v>584</v>
      </c>
      <c r="C644" s="109" t="s">
        <v>1652</v>
      </c>
      <c r="D644" s="150" t="s">
        <v>1810</v>
      </c>
      <c r="E644" s="109" t="s">
        <v>1625</v>
      </c>
      <c r="F644" s="157" t="s">
        <v>1811</v>
      </c>
      <c r="G644" s="112">
        <v>386.41</v>
      </c>
      <c r="H644" s="112">
        <v>35.13</v>
      </c>
      <c r="I644" s="143" t="s">
        <v>125</v>
      </c>
      <c r="J644" s="112">
        <f t="shared" si="36"/>
        <v>351.28000000000003</v>
      </c>
      <c r="K644" s="151" t="s">
        <v>126</v>
      </c>
      <c r="L644" s="108">
        <v>2019</v>
      </c>
      <c r="M644" s="108">
        <v>3669</v>
      </c>
      <c r="N644" s="109" t="s">
        <v>1642</v>
      </c>
      <c r="O644" s="111" t="s">
        <v>215</v>
      </c>
      <c r="P644" s="109" t="s">
        <v>216</v>
      </c>
      <c r="Q644" s="109" t="s">
        <v>216</v>
      </c>
      <c r="R644" s="108">
        <v>8</v>
      </c>
      <c r="S644" s="111" t="s">
        <v>146</v>
      </c>
      <c r="T644" s="108">
        <v>1090503</v>
      </c>
      <c r="U644" s="108">
        <v>3550</v>
      </c>
      <c r="V644" s="108">
        <v>1738</v>
      </c>
      <c r="W644" s="108">
        <v>99</v>
      </c>
      <c r="X644" s="113">
        <v>2019</v>
      </c>
      <c r="Y644" s="113">
        <v>125</v>
      </c>
      <c r="Z644" s="113">
        <v>0</v>
      </c>
      <c r="AA644" s="114" t="s">
        <v>1652</v>
      </c>
      <c r="AB644" s="108">
        <v>1040</v>
      </c>
      <c r="AC644" s="109" t="s">
        <v>1653</v>
      </c>
      <c r="AD644" s="152" t="s">
        <v>1796</v>
      </c>
      <c r="AE644" s="152" t="s">
        <v>1653</v>
      </c>
      <c r="AF644" s="153">
        <f t="shared" si="37"/>
        <v>-22</v>
      </c>
      <c r="AG644" s="154">
        <f t="shared" si="38"/>
        <v>351.28000000000003</v>
      </c>
      <c r="AH644" s="155">
        <f t="shared" si="39"/>
        <v>-7728.160000000001</v>
      </c>
      <c r="AI644" s="156"/>
    </row>
    <row r="645" spans="1:35" ht="48">
      <c r="A645" s="108">
        <v>2019</v>
      </c>
      <c r="B645" s="108">
        <v>585</v>
      </c>
      <c r="C645" s="109" t="s">
        <v>1652</v>
      </c>
      <c r="D645" s="150" t="s">
        <v>1812</v>
      </c>
      <c r="E645" s="109" t="s">
        <v>1625</v>
      </c>
      <c r="F645" s="157" t="s">
        <v>1813</v>
      </c>
      <c r="G645" s="112">
        <v>536.75</v>
      </c>
      <c r="H645" s="112">
        <v>48.8</v>
      </c>
      <c r="I645" s="143" t="s">
        <v>125</v>
      </c>
      <c r="J645" s="112">
        <f t="shared" si="36"/>
        <v>487.95</v>
      </c>
      <c r="K645" s="151" t="s">
        <v>126</v>
      </c>
      <c r="L645" s="108">
        <v>2019</v>
      </c>
      <c r="M645" s="108">
        <v>3670</v>
      </c>
      <c r="N645" s="109" t="s">
        <v>1642</v>
      </c>
      <c r="O645" s="111" t="s">
        <v>215</v>
      </c>
      <c r="P645" s="109" t="s">
        <v>216</v>
      </c>
      <c r="Q645" s="109" t="s">
        <v>216</v>
      </c>
      <c r="R645" s="108">
        <v>8</v>
      </c>
      <c r="S645" s="111" t="s">
        <v>146</v>
      </c>
      <c r="T645" s="108">
        <v>1090503</v>
      </c>
      <c r="U645" s="108">
        <v>3550</v>
      </c>
      <c r="V645" s="108">
        <v>1738</v>
      </c>
      <c r="W645" s="108">
        <v>99</v>
      </c>
      <c r="X645" s="113">
        <v>2019</v>
      </c>
      <c r="Y645" s="113">
        <v>125</v>
      </c>
      <c r="Z645" s="113">
        <v>0</v>
      </c>
      <c r="AA645" s="114" t="s">
        <v>1652</v>
      </c>
      <c r="AB645" s="108">
        <v>1040</v>
      </c>
      <c r="AC645" s="109" t="s">
        <v>1653</v>
      </c>
      <c r="AD645" s="152" t="s">
        <v>1796</v>
      </c>
      <c r="AE645" s="152" t="s">
        <v>1653</v>
      </c>
      <c r="AF645" s="153">
        <f t="shared" si="37"/>
        <v>-22</v>
      </c>
      <c r="AG645" s="154">
        <f t="shared" si="38"/>
        <v>487.95</v>
      </c>
      <c r="AH645" s="155">
        <f t="shared" si="39"/>
        <v>-10734.9</v>
      </c>
      <c r="AI645" s="156"/>
    </row>
    <row r="646" spans="1:35" ht="132">
      <c r="A646" s="108">
        <v>2019</v>
      </c>
      <c r="B646" s="108">
        <v>586</v>
      </c>
      <c r="C646" s="109" t="s">
        <v>1814</v>
      </c>
      <c r="D646" s="150" t="s">
        <v>1815</v>
      </c>
      <c r="E646" s="109" t="s">
        <v>1652</v>
      </c>
      <c r="F646" s="157" t="s">
        <v>1816</v>
      </c>
      <c r="G646" s="112">
        <v>2175.43</v>
      </c>
      <c r="H646" s="112">
        <v>197.77</v>
      </c>
      <c r="I646" s="143" t="s">
        <v>125</v>
      </c>
      <c r="J646" s="112">
        <f t="shared" si="36"/>
        <v>1977.6599999999999</v>
      </c>
      <c r="K646" s="151" t="s">
        <v>126</v>
      </c>
      <c r="L646" s="108">
        <v>2019</v>
      </c>
      <c r="M646" s="108">
        <v>3743</v>
      </c>
      <c r="N646" s="109" t="s">
        <v>1652</v>
      </c>
      <c r="O646" s="111" t="s">
        <v>215</v>
      </c>
      <c r="P646" s="109" t="s">
        <v>216</v>
      </c>
      <c r="Q646" s="109" t="s">
        <v>216</v>
      </c>
      <c r="R646" s="108">
        <v>8</v>
      </c>
      <c r="S646" s="111" t="s">
        <v>146</v>
      </c>
      <c r="T646" s="108">
        <v>1090503</v>
      </c>
      <c r="U646" s="108">
        <v>3550</v>
      </c>
      <c r="V646" s="108">
        <v>1738</v>
      </c>
      <c r="W646" s="108">
        <v>99</v>
      </c>
      <c r="X646" s="113">
        <v>2019</v>
      </c>
      <c r="Y646" s="113">
        <v>125</v>
      </c>
      <c r="Z646" s="113">
        <v>0</v>
      </c>
      <c r="AA646" s="114" t="s">
        <v>1652</v>
      </c>
      <c r="AB646" s="108">
        <v>1040</v>
      </c>
      <c r="AC646" s="109" t="s">
        <v>1653</v>
      </c>
      <c r="AD646" s="152" t="s">
        <v>1817</v>
      </c>
      <c r="AE646" s="152" t="s">
        <v>1653</v>
      </c>
      <c r="AF646" s="153">
        <f t="shared" si="37"/>
        <v>-27</v>
      </c>
      <c r="AG646" s="154">
        <f t="shared" si="38"/>
        <v>1977.6599999999999</v>
      </c>
      <c r="AH646" s="155">
        <f t="shared" si="39"/>
        <v>-53396.81999999999</v>
      </c>
      <c r="AI646" s="156"/>
    </row>
    <row r="647" spans="1:35" ht="132">
      <c r="A647" s="108">
        <v>2019</v>
      </c>
      <c r="B647" s="108">
        <v>587</v>
      </c>
      <c r="C647" s="109" t="s">
        <v>1818</v>
      </c>
      <c r="D647" s="150" t="s">
        <v>1819</v>
      </c>
      <c r="E647" s="109" t="s">
        <v>1618</v>
      </c>
      <c r="F647" s="157" t="s">
        <v>1820</v>
      </c>
      <c r="G647" s="112">
        <v>7141.48</v>
      </c>
      <c r="H647" s="112">
        <v>649.23</v>
      </c>
      <c r="I647" s="143" t="s">
        <v>125</v>
      </c>
      <c r="J647" s="112">
        <f t="shared" si="36"/>
        <v>6492.25</v>
      </c>
      <c r="K647" s="151" t="s">
        <v>126</v>
      </c>
      <c r="L647" s="108">
        <v>2019</v>
      </c>
      <c r="M647" s="108">
        <v>3638</v>
      </c>
      <c r="N647" s="109" t="s">
        <v>1625</v>
      </c>
      <c r="O647" s="111" t="s">
        <v>1317</v>
      </c>
      <c r="P647" s="109" t="s">
        <v>1318</v>
      </c>
      <c r="Q647" s="109" t="s">
        <v>126</v>
      </c>
      <c r="R647" s="108" t="s">
        <v>356</v>
      </c>
      <c r="S647" s="111" t="s">
        <v>356</v>
      </c>
      <c r="T647" s="108">
        <v>2010501</v>
      </c>
      <c r="U647" s="108">
        <v>6130</v>
      </c>
      <c r="V647" s="108">
        <v>7010</v>
      </c>
      <c r="W647" s="108">
        <v>1</v>
      </c>
      <c r="X647" s="113">
        <v>2019</v>
      </c>
      <c r="Y647" s="113">
        <v>214</v>
      </c>
      <c r="Z647" s="113">
        <v>0</v>
      </c>
      <c r="AA647" s="114" t="s">
        <v>13</v>
      </c>
      <c r="AB647" s="108">
        <v>1148</v>
      </c>
      <c r="AC647" s="109" t="s">
        <v>14</v>
      </c>
      <c r="AD647" s="152" t="s">
        <v>1752</v>
      </c>
      <c r="AE647" s="152" t="s">
        <v>14</v>
      </c>
      <c r="AF647" s="153">
        <f t="shared" si="37"/>
        <v>-5</v>
      </c>
      <c r="AG647" s="154">
        <f t="shared" si="38"/>
        <v>6492.25</v>
      </c>
      <c r="AH647" s="155">
        <f t="shared" si="39"/>
        <v>-32461.25</v>
      </c>
      <c r="AI647" s="156"/>
    </row>
    <row r="648" spans="1:35" ht="84">
      <c r="A648" s="108">
        <v>2019</v>
      </c>
      <c r="B648" s="108">
        <v>588</v>
      </c>
      <c r="C648" s="109" t="s">
        <v>1818</v>
      </c>
      <c r="D648" s="150" t="s">
        <v>1821</v>
      </c>
      <c r="E648" s="109" t="s">
        <v>1814</v>
      </c>
      <c r="F648" s="157" t="s">
        <v>1822</v>
      </c>
      <c r="G648" s="112">
        <v>1174</v>
      </c>
      <c r="H648" s="112">
        <v>106.73</v>
      </c>
      <c r="I648" s="143" t="s">
        <v>125</v>
      </c>
      <c r="J648" s="112">
        <f aca="true" t="shared" si="40" ref="J648:J711">IF(I648="SI",G648-H648,G648)</f>
        <v>1067.27</v>
      </c>
      <c r="K648" s="151" t="s">
        <v>126</v>
      </c>
      <c r="L648" s="108">
        <v>2019</v>
      </c>
      <c r="M648" s="108">
        <v>3756</v>
      </c>
      <c r="N648" s="109" t="s">
        <v>1814</v>
      </c>
      <c r="O648" s="111" t="s">
        <v>215</v>
      </c>
      <c r="P648" s="109" t="s">
        <v>216</v>
      </c>
      <c r="Q648" s="109" t="s">
        <v>216</v>
      </c>
      <c r="R648" s="108">
        <v>8</v>
      </c>
      <c r="S648" s="111" t="s">
        <v>146</v>
      </c>
      <c r="T648" s="108">
        <v>1090503</v>
      </c>
      <c r="U648" s="108">
        <v>3550</v>
      </c>
      <c r="V648" s="108">
        <v>1738</v>
      </c>
      <c r="W648" s="108">
        <v>99</v>
      </c>
      <c r="X648" s="113">
        <v>2019</v>
      </c>
      <c r="Y648" s="113">
        <v>125</v>
      </c>
      <c r="Z648" s="113">
        <v>0</v>
      </c>
      <c r="AA648" s="114" t="s">
        <v>1652</v>
      </c>
      <c r="AB648" s="108">
        <v>1040</v>
      </c>
      <c r="AC648" s="109" t="s">
        <v>1653</v>
      </c>
      <c r="AD648" s="152" t="s">
        <v>1823</v>
      </c>
      <c r="AE648" s="152" t="s">
        <v>1653</v>
      </c>
      <c r="AF648" s="153">
        <f aca="true" t="shared" si="41" ref="AF648:AF711">AE648-AD648</f>
        <v>-28</v>
      </c>
      <c r="AG648" s="154">
        <f aca="true" t="shared" si="42" ref="AG648:AG711">IF(AI648="SI",0,J648)</f>
        <v>1067.27</v>
      </c>
      <c r="AH648" s="155">
        <f aca="true" t="shared" si="43" ref="AH648:AH711">AG648*AF648</f>
        <v>-29883.559999999998</v>
      </c>
      <c r="AI648" s="156"/>
    </row>
    <row r="649" spans="1:35" ht="96">
      <c r="A649" s="108">
        <v>2019</v>
      </c>
      <c r="B649" s="108">
        <v>589</v>
      </c>
      <c r="C649" s="109" t="s">
        <v>1818</v>
      </c>
      <c r="D649" s="150" t="s">
        <v>1824</v>
      </c>
      <c r="E649" s="109" t="s">
        <v>1814</v>
      </c>
      <c r="F649" s="157" t="s">
        <v>1825</v>
      </c>
      <c r="G649" s="112">
        <v>273.08</v>
      </c>
      <c r="H649" s="112">
        <v>24.83</v>
      </c>
      <c r="I649" s="143" t="s">
        <v>125</v>
      </c>
      <c r="J649" s="112">
        <f t="shared" si="40"/>
        <v>248.25</v>
      </c>
      <c r="K649" s="151" t="s">
        <v>126</v>
      </c>
      <c r="L649" s="108">
        <v>2019</v>
      </c>
      <c r="M649" s="108">
        <v>3763</v>
      </c>
      <c r="N649" s="109" t="s">
        <v>1818</v>
      </c>
      <c r="O649" s="111" t="s">
        <v>215</v>
      </c>
      <c r="P649" s="109" t="s">
        <v>216</v>
      </c>
      <c r="Q649" s="109" t="s">
        <v>216</v>
      </c>
      <c r="R649" s="108">
        <v>8</v>
      </c>
      <c r="S649" s="111" t="s">
        <v>146</v>
      </c>
      <c r="T649" s="108">
        <v>1090503</v>
      </c>
      <c r="U649" s="108">
        <v>3550</v>
      </c>
      <c r="V649" s="108">
        <v>1738</v>
      </c>
      <c r="W649" s="108">
        <v>99</v>
      </c>
      <c r="X649" s="113">
        <v>2019</v>
      </c>
      <c r="Y649" s="113">
        <v>125</v>
      </c>
      <c r="Z649" s="113">
        <v>0</v>
      </c>
      <c r="AA649" s="114" t="s">
        <v>1652</v>
      </c>
      <c r="AB649" s="108">
        <v>1040</v>
      </c>
      <c r="AC649" s="109" t="s">
        <v>1653</v>
      </c>
      <c r="AD649" s="152" t="s">
        <v>1826</v>
      </c>
      <c r="AE649" s="152" t="s">
        <v>1653</v>
      </c>
      <c r="AF649" s="153">
        <f t="shared" si="41"/>
        <v>-29</v>
      </c>
      <c r="AG649" s="154">
        <f t="shared" si="42"/>
        <v>248.25</v>
      </c>
      <c r="AH649" s="155">
        <f t="shared" si="43"/>
        <v>-7199.25</v>
      </c>
      <c r="AI649" s="156"/>
    </row>
    <row r="650" spans="1:35" ht="60">
      <c r="A650" s="108">
        <v>2019</v>
      </c>
      <c r="B650" s="108">
        <v>590</v>
      </c>
      <c r="C650" s="109" t="s">
        <v>1818</v>
      </c>
      <c r="D650" s="150" t="s">
        <v>1827</v>
      </c>
      <c r="E650" s="109" t="s">
        <v>1652</v>
      </c>
      <c r="F650" s="157" t="s">
        <v>1828</v>
      </c>
      <c r="G650" s="112">
        <v>1376.16</v>
      </c>
      <c r="H650" s="112">
        <v>248.16</v>
      </c>
      <c r="I650" s="143" t="s">
        <v>125</v>
      </c>
      <c r="J650" s="112">
        <f t="shared" si="40"/>
        <v>1128</v>
      </c>
      <c r="K650" s="151" t="s">
        <v>1829</v>
      </c>
      <c r="L650" s="108">
        <v>2019</v>
      </c>
      <c r="M650" s="108">
        <v>3769</v>
      </c>
      <c r="N650" s="109" t="s">
        <v>1818</v>
      </c>
      <c r="O650" s="111" t="s">
        <v>372</v>
      </c>
      <c r="P650" s="109" t="s">
        <v>373</v>
      </c>
      <c r="Q650" s="109" t="s">
        <v>374</v>
      </c>
      <c r="R650" s="108" t="s">
        <v>356</v>
      </c>
      <c r="S650" s="111" t="s">
        <v>356</v>
      </c>
      <c r="T650" s="108">
        <v>2040201</v>
      </c>
      <c r="U650" s="108">
        <v>7130</v>
      </c>
      <c r="V650" s="108">
        <v>7130</v>
      </c>
      <c r="W650" s="108">
        <v>99</v>
      </c>
      <c r="X650" s="113">
        <v>2019</v>
      </c>
      <c r="Y650" s="113">
        <v>365</v>
      </c>
      <c r="Z650" s="113">
        <v>0</v>
      </c>
      <c r="AA650" s="114" t="s">
        <v>1652</v>
      </c>
      <c r="AB650" s="108">
        <v>1072</v>
      </c>
      <c r="AC650" s="109" t="s">
        <v>1653</v>
      </c>
      <c r="AD650" s="152" t="s">
        <v>1826</v>
      </c>
      <c r="AE650" s="152" t="s">
        <v>1653</v>
      </c>
      <c r="AF650" s="153">
        <f t="shared" si="41"/>
        <v>-29</v>
      </c>
      <c r="AG650" s="154">
        <f t="shared" si="42"/>
        <v>1128</v>
      </c>
      <c r="AH650" s="155">
        <f t="shared" si="43"/>
        <v>-32712</v>
      </c>
      <c r="AI650" s="156"/>
    </row>
    <row r="651" spans="1:35" ht="60">
      <c r="A651" s="108">
        <v>2019</v>
      </c>
      <c r="B651" s="108">
        <v>591</v>
      </c>
      <c r="C651" s="109" t="s">
        <v>1653</v>
      </c>
      <c r="D651" s="150" t="s">
        <v>1830</v>
      </c>
      <c r="E651" s="109" t="s">
        <v>1814</v>
      </c>
      <c r="F651" s="157" t="s">
        <v>1831</v>
      </c>
      <c r="G651" s="112">
        <v>544.64</v>
      </c>
      <c r="H651" s="112">
        <v>0</v>
      </c>
      <c r="I651" s="143" t="s">
        <v>256</v>
      </c>
      <c r="J651" s="112">
        <f t="shared" si="40"/>
        <v>544.64</v>
      </c>
      <c r="K651" s="151" t="s">
        <v>126</v>
      </c>
      <c r="L651" s="108">
        <v>2019</v>
      </c>
      <c r="M651" s="108">
        <v>3766</v>
      </c>
      <c r="N651" s="109" t="s">
        <v>1818</v>
      </c>
      <c r="O651" s="111" t="s">
        <v>1832</v>
      </c>
      <c r="P651" s="109" t="s">
        <v>1833</v>
      </c>
      <c r="Q651" s="109" t="s">
        <v>1834</v>
      </c>
      <c r="R651" s="108">
        <v>5</v>
      </c>
      <c r="S651" s="111" t="s">
        <v>167</v>
      </c>
      <c r="T651" s="108">
        <v>1040202</v>
      </c>
      <c r="U651" s="108">
        <v>1560</v>
      </c>
      <c r="V651" s="108">
        <v>1366</v>
      </c>
      <c r="W651" s="108">
        <v>99</v>
      </c>
      <c r="X651" s="113">
        <v>2019</v>
      </c>
      <c r="Y651" s="113">
        <v>382</v>
      </c>
      <c r="Z651" s="113">
        <v>0</v>
      </c>
      <c r="AA651" s="114" t="s">
        <v>1652</v>
      </c>
      <c r="AB651" s="108">
        <v>1039</v>
      </c>
      <c r="AC651" s="109" t="s">
        <v>1653</v>
      </c>
      <c r="AD651" s="152" t="s">
        <v>1826</v>
      </c>
      <c r="AE651" s="152" t="s">
        <v>1653</v>
      </c>
      <c r="AF651" s="153">
        <f t="shared" si="41"/>
        <v>-29</v>
      </c>
      <c r="AG651" s="154">
        <f t="shared" si="42"/>
        <v>544.64</v>
      </c>
      <c r="AH651" s="155">
        <f t="shared" si="43"/>
        <v>-15794.56</v>
      </c>
      <c r="AI651" s="156"/>
    </row>
    <row r="652" spans="1:35" ht="60">
      <c r="A652" s="108">
        <v>2019</v>
      </c>
      <c r="B652" s="108">
        <v>592</v>
      </c>
      <c r="C652" s="109" t="s">
        <v>1653</v>
      </c>
      <c r="D652" s="150" t="s">
        <v>1835</v>
      </c>
      <c r="E652" s="109" t="s">
        <v>1618</v>
      </c>
      <c r="F652" s="157" t="s">
        <v>1831</v>
      </c>
      <c r="G652" s="112">
        <v>1084.47</v>
      </c>
      <c r="H652" s="112">
        <v>0</v>
      </c>
      <c r="I652" s="143" t="s">
        <v>256</v>
      </c>
      <c r="J652" s="112">
        <f t="shared" si="40"/>
        <v>1084.47</v>
      </c>
      <c r="K652" s="151" t="s">
        <v>126</v>
      </c>
      <c r="L652" s="108">
        <v>2019</v>
      </c>
      <c r="M652" s="108">
        <v>3619</v>
      </c>
      <c r="N652" s="109" t="s">
        <v>1635</v>
      </c>
      <c r="O652" s="111" t="s">
        <v>1836</v>
      </c>
      <c r="P652" s="109" t="s">
        <v>1837</v>
      </c>
      <c r="Q652" s="109" t="s">
        <v>1838</v>
      </c>
      <c r="R652" s="108">
        <v>5</v>
      </c>
      <c r="S652" s="111" t="s">
        <v>167</v>
      </c>
      <c r="T652" s="108">
        <v>1040202</v>
      </c>
      <c r="U652" s="108">
        <v>1560</v>
      </c>
      <c r="V652" s="108">
        <v>1366</v>
      </c>
      <c r="W652" s="108">
        <v>99</v>
      </c>
      <c r="X652" s="113">
        <v>2019</v>
      </c>
      <c r="Y652" s="113">
        <v>382</v>
      </c>
      <c r="Z652" s="113">
        <v>0</v>
      </c>
      <c r="AA652" s="114" t="s">
        <v>1652</v>
      </c>
      <c r="AB652" s="108">
        <v>1044</v>
      </c>
      <c r="AC652" s="109" t="s">
        <v>1653</v>
      </c>
      <c r="AD652" s="152" t="s">
        <v>1839</v>
      </c>
      <c r="AE652" s="152" t="s">
        <v>1653</v>
      </c>
      <c r="AF652" s="153">
        <f t="shared" si="41"/>
        <v>-16</v>
      </c>
      <c r="AG652" s="154">
        <f t="shared" si="42"/>
        <v>1084.47</v>
      </c>
      <c r="AH652" s="155">
        <f t="shared" si="43"/>
        <v>-17351.52</v>
      </c>
      <c r="AI652" s="156"/>
    </row>
    <row r="653" spans="1:35" ht="60">
      <c r="A653" s="108">
        <v>2019</v>
      </c>
      <c r="B653" s="108">
        <v>593</v>
      </c>
      <c r="C653" s="109" t="s">
        <v>1840</v>
      </c>
      <c r="D653" s="150" t="s">
        <v>1841</v>
      </c>
      <c r="E653" s="109" t="s">
        <v>1842</v>
      </c>
      <c r="F653" s="157" t="s">
        <v>1831</v>
      </c>
      <c r="G653" s="112">
        <v>184.68</v>
      </c>
      <c r="H653" s="112">
        <v>0</v>
      </c>
      <c r="I653" s="143" t="s">
        <v>256</v>
      </c>
      <c r="J653" s="112">
        <f t="shared" si="40"/>
        <v>184.68</v>
      </c>
      <c r="K653" s="151" t="s">
        <v>126</v>
      </c>
      <c r="L653" s="108">
        <v>2019</v>
      </c>
      <c r="M653" s="108">
        <v>3790</v>
      </c>
      <c r="N653" s="109" t="s">
        <v>1840</v>
      </c>
      <c r="O653" s="111" t="s">
        <v>1843</v>
      </c>
      <c r="P653" s="109" t="s">
        <v>1844</v>
      </c>
      <c r="Q653" s="109" t="s">
        <v>1845</v>
      </c>
      <c r="R653" s="108">
        <v>5</v>
      </c>
      <c r="S653" s="111" t="s">
        <v>167</v>
      </c>
      <c r="T653" s="108">
        <v>1040202</v>
      </c>
      <c r="U653" s="108">
        <v>1560</v>
      </c>
      <c r="V653" s="108">
        <v>1366</v>
      </c>
      <c r="W653" s="108">
        <v>99</v>
      </c>
      <c r="X653" s="113">
        <v>2019</v>
      </c>
      <c r="Y653" s="113">
        <v>382</v>
      </c>
      <c r="Z653" s="113">
        <v>0</v>
      </c>
      <c r="AA653" s="114" t="s">
        <v>13</v>
      </c>
      <c r="AB653" s="108">
        <v>1147</v>
      </c>
      <c r="AC653" s="109" t="s">
        <v>14</v>
      </c>
      <c r="AD653" s="152" t="s">
        <v>1846</v>
      </c>
      <c r="AE653" s="152" t="s">
        <v>14</v>
      </c>
      <c r="AF653" s="153">
        <f t="shared" si="41"/>
        <v>-16</v>
      </c>
      <c r="AG653" s="154">
        <f t="shared" si="42"/>
        <v>184.68</v>
      </c>
      <c r="AH653" s="155">
        <f t="shared" si="43"/>
        <v>-2954.88</v>
      </c>
      <c r="AI653" s="156"/>
    </row>
    <row r="654" spans="1:35" ht="120">
      <c r="A654" s="108">
        <v>2019</v>
      </c>
      <c r="B654" s="108">
        <v>594</v>
      </c>
      <c r="C654" s="109" t="s">
        <v>1679</v>
      </c>
      <c r="D654" s="150" t="s">
        <v>1847</v>
      </c>
      <c r="E654" s="109" t="s">
        <v>1848</v>
      </c>
      <c r="F654" s="157" t="s">
        <v>1849</v>
      </c>
      <c r="G654" s="112">
        <v>13511.55</v>
      </c>
      <c r="H654" s="112">
        <v>1228.32</v>
      </c>
      <c r="I654" s="143" t="s">
        <v>125</v>
      </c>
      <c r="J654" s="112">
        <f t="shared" si="40"/>
        <v>12283.23</v>
      </c>
      <c r="K654" s="151" t="s">
        <v>1850</v>
      </c>
      <c r="L654" s="108">
        <v>2019</v>
      </c>
      <c r="M654" s="108">
        <v>3844</v>
      </c>
      <c r="N654" s="109" t="s">
        <v>1848</v>
      </c>
      <c r="O654" s="111" t="s">
        <v>1851</v>
      </c>
      <c r="P654" s="109" t="s">
        <v>1852</v>
      </c>
      <c r="Q654" s="109" t="s">
        <v>126</v>
      </c>
      <c r="R654" s="108" t="s">
        <v>356</v>
      </c>
      <c r="S654" s="111" t="s">
        <v>356</v>
      </c>
      <c r="T654" s="108">
        <v>2010801</v>
      </c>
      <c r="U654" s="108">
        <v>6430</v>
      </c>
      <c r="V654" s="108">
        <v>7001</v>
      </c>
      <c r="W654" s="108">
        <v>99</v>
      </c>
      <c r="X654" s="113">
        <v>2019</v>
      </c>
      <c r="Y654" s="113">
        <v>373</v>
      </c>
      <c r="Z654" s="113">
        <v>0</v>
      </c>
      <c r="AA654" s="114" t="s">
        <v>13</v>
      </c>
      <c r="AB654" s="108">
        <v>1156</v>
      </c>
      <c r="AC654" s="109" t="s">
        <v>14</v>
      </c>
      <c r="AD654" s="152" t="s">
        <v>1853</v>
      </c>
      <c r="AE654" s="152" t="s">
        <v>14</v>
      </c>
      <c r="AF654" s="153">
        <f t="shared" si="41"/>
        <v>-20</v>
      </c>
      <c r="AG654" s="154">
        <f t="shared" si="42"/>
        <v>12283.23</v>
      </c>
      <c r="AH654" s="155">
        <f t="shared" si="43"/>
        <v>-245664.59999999998</v>
      </c>
      <c r="AI654" s="156"/>
    </row>
    <row r="655" spans="1:35" ht="48">
      <c r="A655" s="108">
        <v>2019</v>
      </c>
      <c r="B655" s="108">
        <v>595</v>
      </c>
      <c r="C655" s="109" t="s">
        <v>1854</v>
      </c>
      <c r="D655" s="150" t="s">
        <v>1855</v>
      </c>
      <c r="E655" s="109" t="s">
        <v>1625</v>
      </c>
      <c r="F655" s="157" t="s">
        <v>1856</v>
      </c>
      <c r="G655" s="112">
        <v>50</v>
      </c>
      <c r="H655" s="112">
        <v>9.01</v>
      </c>
      <c r="I655" s="143" t="s">
        <v>125</v>
      </c>
      <c r="J655" s="112">
        <f t="shared" si="40"/>
        <v>40.99</v>
      </c>
      <c r="K655" s="151" t="s">
        <v>1857</v>
      </c>
      <c r="L655" s="108">
        <v>2019</v>
      </c>
      <c r="M655" s="108">
        <v>3675</v>
      </c>
      <c r="N655" s="109" t="s">
        <v>1642</v>
      </c>
      <c r="O655" s="111" t="s">
        <v>1858</v>
      </c>
      <c r="P655" s="109" t="s">
        <v>1859</v>
      </c>
      <c r="Q655" s="109" t="s">
        <v>1860</v>
      </c>
      <c r="R655" s="108">
        <v>2</v>
      </c>
      <c r="S655" s="111" t="s">
        <v>129</v>
      </c>
      <c r="T655" s="108">
        <v>1010102</v>
      </c>
      <c r="U655" s="108">
        <v>20</v>
      </c>
      <c r="V655" s="108">
        <v>1003</v>
      </c>
      <c r="W655" s="108">
        <v>99</v>
      </c>
      <c r="X655" s="113">
        <v>2019</v>
      </c>
      <c r="Y655" s="113">
        <v>398</v>
      </c>
      <c r="Z655" s="113">
        <v>0</v>
      </c>
      <c r="AA655" s="114" t="s">
        <v>13</v>
      </c>
      <c r="AB655" s="108">
        <v>1154</v>
      </c>
      <c r="AC655" s="109" t="s">
        <v>14</v>
      </c>
      <c r="AD655" s="152" t="s">
        <v>1796</v>
      </c>
      <c r="AE655" s="152" t="s">
        <v>14</v>
      </c>
      <c r="AF655" s="153">
        <f t="shared" si="41"/>
        <v>-7</v>
      </c>
      <c r="AG655" s="154">
        <f t="shared" si="42"/>
        <v>40.99</v>
      </c>
      <c r="AH655" s="155">
        <f t="shared" si="43"/>
        <v>-286.93</v>
      </c>
      <c r="AI655" s="156"/>
    </row>
    <row r="656" spans="1:35" ht="48">
      <c r="A656" s="108">
        <v>2019</v>
      </c>
      <c r="B656" s="108">
        <v>595</v>
      </c>
      <c r="C656" s="109" t="s">
        <v>1854</v>
      </c>
      <c r="D656" s="150" t="s">
        <v>1855</v>
      </c>
      <c r="E656" s="109" t="s">
        <v>1625</v>
      </c>
      <c r="F656" s="157" t="s">
        <v>1856</v>
      </c>
      <c r="G656" s="112">
        <v>53.7</v>
      </c>
      <c r="H656" s="112">
        <v>9.69</v>
      </c>
      <c r="I656" s="143" t="s">
        <v>125</v>
      </c>
      <c r="J656" s="112">
        <f t="shared" si="40"/>
        <v>44.010000000000005</v>
      </c>
      <c r="K656" s="151" t="s">
        <v>1857</v>
      </c>
      <c r="L656" s="108">
        <v>2019</v>
      </c>
      <c r="M656" s="108">
        <v>3675</v>
      </c>
      <c r="N656" s="109" t="s">
        <v>1642</v>
      </c>
      <c r="O656" s="111" t="s">
        <v>1858</v>
      </c>
      <c r="P656" s="109" t="s">
        <v>1859</v>
      </c>
      <c r="Q656" s="109" t="s">
        <v>1860</v>
      </c>
      <c r="R656" s="108">
        <v>2</v>
      </c>
      <c r="S656" s="111" t="s">
        <v>129</v>
      </c>
      <c r="T656" s="108">
        <v>1010102</v>
      </c>
      <c r="U656" s="108">
        <v>20</v>
      </c>
      <c r="V656" s="108">
        <v>1048</v>
      </c>
      <c r="W656" s="108">
        <v>99</v>
      </c>
      <c r="X656" s="113">
        <v>2019</v>
      </c>
      <c r="Y656" s="113">
        <v>399</v>
      </c>
      <c r="Z656" s="113">
        <v>0</v>
      </c>
      <c r="AA656" s="114" t="s">
        <v>13</v>
      </c>
      <c r="AB656" s="108">
        <v>1155</v>
      </c>
      <c r="AC656" s="109" t="s">
        <v>14</v>
      </c>
      <c r="AD656" s="152" t="s">
        <v>1796</v>
      </c>
      <c r="AE656" s="152" t="s">
        <v>14</v>
      </c>
      <c r="AF656" s="153">
        <f t="shared" si="41"/>
        <v>-7</v>
      </c>
      <c r="AG656" s="154">
        <f t="shared" si="42"/>
        <v>44.010000000000005</v>
      </c>
      <c r="AH656" s="155">
        <f t="shared" si="43"/>
        <v>-308.07000000000005</v>
      </c>
      <c r="AI656" s="156"/>
    </row>
    <row r="657" spans="1:35" ht="84">
      <c r="A657" s="108">
        <v>2019</v>
      </c>
      <c r="B657" s="108">
        <v>596</v>
      </c>
      <c r="C657" s="109" t="s">
        <v>1854</v>
      </c>
      <c r="D657" s="150" t="s">
        <v>1861</v>
      </c>
      <c r="E657" s="109" t="s">
        <v>1848</v>
      </c>
      <c r="F657" s="157" t="s">
        <v>1862</v>
      </c>
      <c r="G657" s="112">
        <v>527.47</v>
      </c>
      <c r="H657" s="112">
        <v>47.95</v>
      </c>
      <c r="I657" s="143" t="s">
        <v>125</v>
      </c>
      <c r="J657" s="112">
        <f t="shared" si="40"/>
        <v>479.52000000000004</v>
      </c>
      <c r="K657" s="151" t="s">
        <v>126</v>
      </c>
      <c r="L657" s="108">
        <v>2019</v>
      </c>
      <c r="M657" s="108">
        <v>3865</v>
      </c>
      <c r="N657" s="109" t="s">
        <v>1679</v>
      </c>
      <c r="O657" s="111" t="s">
        <v>215</v>
      </c>
      <c r="P657" s="109" t="s">
        <v>216</v>
      </c>
      <c r="Q657" s="109" t="s">
        <v>216</v>
      </c>
      <c r="R657" s="108">
        <v>8</v>
      </c>
      <c r="S657" s="111" t="s">
        <v>146</v>
      </c>
      <c r="T657" s="108">
        <v>1090503</v>
      </c>
      <c r="U657" s="108">
        <v>3550</v>
      </c>
      <c r="V657" s="108">
        <v>1738</v>
      </c>
      <c r="W657" s="108">
        <v>99</v>
      </c>
      <c r="X657" s="113">
        <v>2019</v>
      </c>
      <c r="Y657" s="113">
        <v>125</v>
      </c>
      <c r="Z657" s="113">
        <v>0</v>
      </c>
      <c r="AA657" s="114" t="s">
        <v>13</v>
      </c>
      <c r="AB657" s="108">
        <v>1150</v>
      </c>
      <c r="AC657" s="109" t="s">
        <v>14</v>
      </c>
      <c r="AD657" s="152" t="s">
        <v>1863</v>
      </c>
      <c r="AE657" s="152" t="s">
        <v>14</v>
      </c>
      <c r="AF657" s="153">
        <f t="shared" si="41"/>
        <v>-21</v>
      </c>
      <c r="AG657" s="154">
        <f t="shared" si="42"/>
        <v>479.52000000000004</v>
      </c>
      <c r="AH657" s="155">
        <f t="shared" si="43"/>
        <v>-10069.92</v>
      </c>
      <c r="AI657" s="156"/>
    </row>
    <row r="658" spans="1:35" ht="72">
      <c r="A658" s="108">
        <v>2019</v>
      </c>
      <c r="B658" s="108">
        <v>597</v>
      </c>
      <c r="C658" s="109" t="s">
        <v>1854</v>
      </c>
      <c r="D658" s="150" t="s">
        <v>1864</v>
      </c>
      <c r="E658" s="109" t="s">
        <v>1682</v>
      </c>
      <c r="F658" s="157" t="s">
        <v>1865</v>
      </c>
      <c r="G658" s="112">
        <v>384.36</v>
      </c>
      <c r="H658" s="112">
        <v>34.94</v>
      </c>
      <c r="I658" s="143" t="s">
        <v>125</v>
      </c>
      <c r="J658" s="112">
        <f t="shared" si="40"/>
        <v>349.42</v>
      </c>
      <c r="K658" s="151" t="s">
        <v>126</v>
      </c>
      <c r="L658" s="108">
        <v>2019</v>
      </c>
      <c r="M658" s="108">
        <v>3847</v>
      </c>
      <c r="N658" s="109" t="s">
        <v>1848</v>
      </c>
      <c r="O658" s="111" t="s">
        <v>215</v>
      </c>
      <c r="P658" s="109" t="s">
        <v>216</v>
      </c>
      <c r="Q658" s="109" t="s">
        <v>216</v>
      </c>
      <c r="R658" s="108">
        <v>8</v>
      </c>
      <c r="S658" s="111" t="s">
        <v>146</v>
      </c>
      <c r="T658" s="108">
        <v>1090503</v>
      </c>
      <c r="U658" s="108">
        <v>3550</v>
      </c>
      <c r="V658" s="108">
        <v>1738</v>
      </c>
      <c r="W658" s="108">
        <v>99</v>
      </c>
      <c r="X658" s="113">
        <v>2019</v>
      </c>
      <c r="Y658" s="113">
        <v>125</v>
      </c>
      <c r="Z658" s="113">
        <v>0</v>
      </c>
      <c r="AA658" s="114" t="s">
        <v>13</v>
      </c>
      <c r="AB658" s="108">
        <v>1150</v>
      </c>
      <c r="AC658" s="109" t="s">
        <v>14</v>
      </c>
      <c r="AD658" s="152" t="s">
        <v>1853</v>
      </c>
      <c r="AE658" s="152" t="s">
        <v>14</v>
      </c>
      <c r="AF658" s="153">
        <f t="shared" si="41"/>
        <v>-20</v>
      </c>
      <c r="AG658" s="154">
        <f t="shared" si="42"/>
        <v>349.42</v>
      </c>
      <c r="AH658" s="155">
        <f t="shared" si="43"/>
        <v>-6988.400000000001</v>
      </c>
      <c r="AI658" s="156"/>
    </row>
    <row r="659" spans="1:35" ht="72">
      <c r="A659" s="108">
        <v>2019</v>
      </c>
      <c r="B659" s="108">
        <v>598</v>
      </c>
      <c r="C659" s="109" t="s">
        <v>1854</v>
      </c>
      <c r="D659" s="150" t="s">
        <v>1866</v>
      </c>
      <c r="E659" s="109" t="s">
        <v>1682</v>
      </c>
      <c r="F659" s="157" t="s">
        <v>1867</v>
      </c>
      <c r="G659" s="112">
        <v>36.66</v>
      </c>
      <c r="H659" s="112">
        <v>3.33</v>
      </c>
      <c r="I659" s="143" t="s">
        <v>125</v>
      </c>
      <c r="J659" s="112">
        <f t="shared" si="40"/>
        <v>33.33</v>
      </c>
      <c r="K659" s="151" t="s">
        <v>126</v>
      </c>
      <c r="L659" s="108">
        <v>2019</v>
      </c>
      <c r="M659" s="108">
        <v>3845</v>
      </c>
      <c r="N659" s="109" t="s">
        <v>1848</v>
      </c>
      <c r="O659" s="111" t="s">
        <v>215</v>
      </c>
      <c r="P659" s="109" t="s">
        <v>216</v>
      </c>
      <c r="Q659" s="109" t="s">
        <v>216</v>
      </c>
      <c r="R659" s="108">
        <v>8</v>
      </c>
      <c r="S659" s="111" t="s">
        <v>146</v>
      </c>
      <c r="T659" s="108">
        <v>1090503</v>
      </c>
      <c r="U659" s="108">
        <v>3550</v>
      </c>
      <c r="V659" s="108">
        <v>1738</v>
      </c>
      <c r="W659" s="108">
        <v>99</v>
      </c>
      <c r="X659" s="113">
        <v>2019</v>
      </c>
      <c r="Y659" s="113">
        <v>125</v>
      </c>
      <c r="Z659" s="113">
        <v>0</v>
      </c>
      <c r="AA659" s="114" t="s">
        <v>13</v>
      </c>
      <c r="AB659" s="108">
        <v>1150</v>
      </c>
      <c r="AC659" s="109" t="s">
        <v>14</v>
      </c>
      <c r="AD659" s="152" t="s">
        <v>1853</v>
      </c>
      <c r="AE659" s="152" t="s">
        <v>14</v>
      </c>
      <c r="AF659" s="153">
        <f t="shared" si="41"/>
        <v>-20</v>
      </c>
      <c r="AG659" s="154">
        <f t="shared" si="42"/>
        <v>33.33</v>
      </c>
      <c r="AH659" s="155">
        <f t="shared" si="43"/>
        <v>-666.5999999999999</v>
      </c>
      <c r="AI659" s="156"/>
    </row>
    <row r="660" spans="1:35" ht="72">
      <c r="A660" s="108">
        <v>2019</v>
      </c>
      <c r="B660" s="108">
        <v>599</v>
      </c>
      <c r="C660" s="109" t="s">
        <v>1854</v>
      </c>
      <c r="D660" s="150" t="s">
        <v>1868</v>
      </c>
      <c r="E660" s="109" t="s">
        <v>1682</v>
      </c>
      <c r="F660" s="157" t="s">
        <v>1869</v>
      </c>
      <c r="G660" s="112">
        <v>151.95</v>
      </c>
      <c r="H660" s="112">
        <v>13.81</v>
      </c>
      <c r="I660" s="143" t="s">
        <v>125</v>
      </c>
      <c r="J660" s="112">
        <f t="shared" si="40"/>
        <v>138.14</v>
      </c>
      <c r="K660" s="151" t="s">
        <v>126</v>
      </c>
      <c r="L660" s="108">
        <v>2019</v>
      </c>
      <c r="M660" s="108">
        <v>3846</v>
      </c>
      <c r="N660" s="109" t="s">
        <v>1848</v>
      </c>
      <c r="O660" s="111" t="s">
        <v>215</v>
      </c>
      <c r="P660" s="109" t="s">
        <v>216</v>
      </c>
      <c r="Q660" s="109" t="s">
        <v>216</v>
      </c>
      <c r="R660" s="108">
        <v>8</v>
      </c>
      <c r="S660" s="111" t="s">
        <v>146</v>
      </c>
      <c r="T660" s="108">
        <v>1090503</v>
      </c>
      <c r="U660" s="108">
        <v>3550</v>
      </c>
      <c r="V660" s="108">
        <v>1738</v>
      </c>
      <c r="W660" s="108">
        <v>99</v>
      </c>
      <c r="X660" s="113">
        <v>2019</v>
      </c>
      <c r="Y660" s="113">
        <v>125</v>
      </c>
      <c r="Z660" s="113">
        <v>0</v>
      </c>
      <c r="AA660" s="114" t="s">
        <v>13</v>
      </c>
      <c r="AB660" s="108">
        <v>1150</v>
      </c>
      <c r="AC660" s="109" t="s">
        <v>14</v>
      </c>
      <c r="AD660" s="152" t="s">
        <v>1853</v>
      </c>
      <c r="AE660" s="152" t="s">
        <v>14</v>
      </c>
      <c r="AF660" s="153">
        <f t="shared" si="41"/>
        <v>-20</v>
      </c>
      <c r="AG660" s="154">
        <f t="shared" si="42"/>
        <v>138.14</v>
      </c>
      <c r="AH660" s="155">
        <f t="shared" si="43"/>
        <v>-2762.7999999999997</v>
      </c>
      <c r="AI660" s="156"/>
    </row>
    <row r="661" spans="1:35" ht="60">
      <c r="A661" s="108">
        <v>2019</v>
      </c>
      <c r="B661" s="108">
        <v>600</v>
      </c>
      <c r="C661" s="109" t="s">
        <v>1854</v>
      </c>
      <c r="D661" s="150" t="s">
        <v>1870</v>
      </c>
      <c r="E661" s="109" t="s">
        <v>1635</v>
      </c>
      <c r="F661" s="157" t="s">
        <v>1871</v>
      </c>
      <c r="G661" s="112">
        <v>4668.34</v>
      </c>
      <c r="H661" s="112">
        <v>179.55</v>
      </c>
      <c r="I661" s="143" t="s">
        <v>125</v>
      </c>
      <c r="J661" s="112">
        <f t="shared" si="40"/>
        <v>4488.79</v>
      </c>
      <c r="K661" s="151" t="s">
        <v>1668</v>
      </c>
      <c r="L661" s="108">
        <v>2019</v>
      </c>
      <c r="M661" s="108">
        <v>3911</v>
      </c>
      <c r="N661" s="109" t="s">
        <v>1872</v>
      </c>
      <c r="O661" s="111" t="s">
        <v>266</v>
      </c>
      <c r="P661" s="109" t="s">
        <v>267</v>
      </c>
      <c r="Q661" s="109" t="s">
        <v>267</v>
      </c>
      <c r="R661" s="108">
        <v>5</v>
      </c>
      <c r="S661" s="111" t="s">
        <v>167</v>
      </c>
      <c r="T661" s="108">
        <v>1040503</v>
      </c>
      <c r="U661" s="108">
        <v>1900</v>
      </c>
      <c r="V661" s="108">
        <v>1416</v>
      </c>
      <c r="W661" s="108">
        <v>1</v>
      </c>
      <c r="X661" s="113">
        <v>2019</v>
      </c>
      <c r="Y661" s="113">
        <v>272</v>
      </c>
      <c r="Z661" s="113">
        <v>0</v>
      </c>
      <c r="AA661" s="114" t="s">
        <v>13</v>
      </c>
      <c r="AB661" s="108">
        <v>1146</v>
      </c>
      <c r="AC661" s="109" t="s">
        <v>14</v>
      </c>
      <c r="AD661" s="152" t="s">
        <v>1873</v>
      </c>
      <c r="AE661" s="152" t="s">
        <v>14</v>
      </c>
      <c r="AF661" s="153">
        <f t="shared" si="41"/>
        <v>-24</v>
      </c>
      <c r="AG661" s="154">
        <f t="shared" si="42"/>
        <v>4488.79</v>
      </c>
      <c r="AH661" s="155">
        <f t="shared" si="43"/>
        <v>-107730.95999999999</v>
      </c>
      <c r="AI661" s="156"/>
    </row>
    <row r="662" spans="1:35" ht="60">
      <c r="A662" s="108">
        <v>2019</v>
      </c>
      <c r="B662" s="108">
        <v>601</v>
      </c>
      <c r="C662" s="109" t="s">
        <v>1854</v>
      </c>
      <c r="D662" s="150" t="s">
        <v>1874</v>
      </c>
      <c r="E662" s="109" t="s">
        <v>1635</v>
      </c>
      <c r="F662" s="157" t="s">
        <v>1875</v>
      </c>
      <c r="G662" s="112">
        <v>1492.47</v>
      </c>
      <c r="H662" s="112">
        <v>57.4</v>
      </c>
      <c r="I662" s="143" t="s">
        <v>125</v>
      </c>
      <c r="J662" s="112">
        <f t="shared" si="40"/>
        <v>1435.07</v>
      </c>
      <c r="K662" s="151" t="s">
        <v>1668</v>
      </c>
      <c r="L662" s="108">
        <v>2019</v>
      </c>
      <c r="M662" s="108">
        <v>3910</v>
      </c>
      <c r="N662" s="109" t="s">
        <v>1872</v>
      </c>
      <c r="O662" s="111" t="s">
        <v>266</v>
      </c>
      <c r="P662" s="109" t="s">
        <v>267</v>
      </c>
      <c r="Q662" s="109" t="s">
        <v>267</v>
      </c>
      <c r="R662" s="108">
        <v>5</v>
      </c>
      <c r="S662" s="111" t="s">
        <v>167</v>
      </c>
      <c r="T662" s="108">
        <v>1040503</v>
      </c>
      <c r="U662" s="108">
        <v>1900</v>
      </c>
      <c r="V662" s="108">
        <v>1416</v>
      </c>
      <c r="W662" s="108">
        <v>1</v>
      </c>
      <c r="X662" s="113">
        <v>2019</v>
      </c>
      <c r="Y662" s="113">
        <v>272</v>
      </c>
      <c r="Z662" s="113">
        <v>0</v>
      </c>
      <c r="AA662" s="114" t="s">
        <v>13</v>
      </c>
      <c r="AB662" s="108">
        <v>1146</v>
      </c>
      <c r="AC662" s="109" t="s">
        <v>14</v>
      </c>
      <c r="AD662" s="152" t="s">
        <v>1873</v>
      </c>
      <c r="AE662" s="152" t="s">
        <v>14</v>
      </c>
      <c r="AF662" s="153">
        <f t="shared" si="41"/>
        <v>-24</v>
      </c>
      <c r="AG662" s="154">
        <f t="shared" si="42"/>
        <v>1435.07</v>
      </c>
      <c r="AH662" s="155">
        <f t="shared" si="43"/>
        <v>-34441.68</v>
      </c>
      <c r="AI662" s="156"/>
    </row>
    <row r="663" spans="1:35" ht="48">
      <c r="A663" s="108">
        <v>2019</v>
      </c>
      <c r="B663" s="108">
        <v>602</v>
      </c>
      <c r="C663" s="109" t="s">
        <v>1854</v>
      </c>
      <c r="D663" s="150" t="s">
        <v>1876</v>
      </c>
      <c r="E663" s="109" t="s">
        <v>13</v>
      </c>
      <c r="F663" s="157" t="s">
        <v>1877</v>
      </c>
      <c r="G663" s="112">
        <v>408.85</v>
      </c>
      <c r="H663" s="112">
        <v>73.85</v>
      </c>
      <c r="I663" s="143" t="s">
        <v>125</v>
      </c>
      <c r="J663" s="112">
        <f t="shared" si="40"/>
        <v>335</v>
      </c>
      <c r="K663" s="151" t="s">
        <v>143</v>
      </c>
      <c r="L663" s="108">
        <v>2019</v>
      </c>
      <c r="M663" s="108">
        <v>3901</v>
      </c>
      <c r="N663" s="109" t="s">
        <v>1705</v>
      </c>
      <c r="O663" s="111" t="s">
        <v>165</v>
      </c>
      <c r="P663" s="109" t="s">
        <v>166</v>
      </c>
      <c r="Q663" s="109" t="s">
        <v>166</v>
      </c>
      <c r="R663" s="108">
        <v>8</v>
      </c>
      <c r="S663" s="111" t="s">
        <v>146</v>
      </c>
      <c r="T663" s="108">
        <v>1040103</v>
      </c>
      <c r="U663" s="108">
        <v>1460</v>
      </c>
      <c r="V663" s="108">
        <v>1346</v>
      </c>
      <c r="W663" s="108">
        <v>2</v>
      </c>
      <c r="X663" s="113">
        <v>2018</v>
      </c>
      <c r="Y663" s="113">
        <v>160</v>
      </c>
      <c r="Z663" s="113">
        <v>0</v>
      </c>
      <c r="AA663" s="114" t="s">
        <v>13</v>
      </c>
      <c r="AB663" s="108">
        <v>1170</v>
      </c>
      <c r="AC663" s="109" t="s">
        <v>14</v>
      </c>
      <c r="AD663" s="152" t="s">
        <v>1878</v>
      </c>
      <c r="AE663" s="152" t="s">
        <v>14</v>
      </c>
      <c r="AF663" s="153">
        <f t="shared" si="41"/>
        <v>-23</v>
      </c>
      <c r="AG663" s="154">
        <f t="shared" si="42"/>
        <v>335</v>
      </c>
      <c r="AH663" s="155">
        <f t="shared" si="43"/>
        <v>-7705</v>
      </c>
      <c r="AI663" s="156"/>
    </row>
    <row r="664" spans="1:35" ht="48">
      <c r="A664" s="108">
        <v>2019</v>
      </c>
      <c r="B664" s="108">
        <v>603</v>
      </c>
      <c r="C664" s="109" t="s">
        <v>1854</v>
      </c>
      <c r="D664" s="150" t="s">
        <v>1879</v>
      </c>
      <c r="E664" s="109" t="s">
        <v>13</v>
      </c>
      <c r="F664" s="157" t="s">
        <v>1880</v>
      </c>
      <c r="G664" s="112">
        <v>380.57</v>
      </c>
      <c r="H664" s="112">
        <v>68.57</v>
      </c>
      <c r="I664" s="143" t="s">
        <v>125</v>
      </c>
      <c r="J664" s="112">
        <f t="shared" si="40"/>
        <v>312</v>
      </c>
      <c r="K664" s="151" t="s">
        <v>143</v>
      </c>
      <c r="L664" s="108">
        <v>2019</v>
      </c>
      <c r="M664" s="108">
        <v>3904</v>
      </c>
      <c r="N664" s="109" t="s">
        <v>1705</v>
      </c>
      <c r="O664" s="111" t="s">
        <v>165</v>
      </c>
      <c r="P664" s="109" t="s">
        <v>166</v>
      </c>
      <c r="Q664" s="109" t="s">
        <v>166</v>
      </c>
      <c r="R664" s="108">
        <v>8</v>
      </c>
      <c r="S664" s="111" t="s">
        <v>146</v>
      </c>
      <c r="T664" s="108">
        <v>1040203</v>
      </c>
      <c r="U664" s="108">
        <v>1570</v>
      </c>
      <c r="V664" s="108">
        <v>1366</v>
      </c>
      <c r="W664" s="108">
        <v>2</v>
      </c>
      <c r="X664" s="113">
        <v>2018</v>
      </c>
      <c r="Y664" s="113">
        <v>161</v>
      </c>
      <c r="Z664" s="113">
        <v>0</v>
      </c>
      <c r="AA664" s="114" t="s">
        <v>13</v>
      </c>
      <c r="AB664" s="108">
        <v>1171</v>
      </c>
      <c r="AC664" s="109" t="s">
        <v>14</v>
      </c>
      <c r="AD664" s="152" t="s">
        <v>1878</v>
      </c>
      <c r="AE664" s="152" t="s">
        <v>14</v>
      </c>
      <c r="AF664" s="153">
        <f t="shared" si="41"/>
        <v>-23</v>
      </c>
      <c r="AG664" s="154">
        <f t="shared" si="42"/>
        <v>312</v>
      </c>
      <c r="AH664" s="155">
        <f t="shared" si="43"/>
        <v>-7176</v>
      </c>
      <c r="AI664" s="156"/>
    </row>
    <row r="665" spans="1:35" ht="72">
      <c r="A665" s="108">
        <v>2019</v>
      </c>
      <c r="B665" s="108">
        <v>604</v>
      </c>
      <c r="C665" s="109" t="s">
        <v>1854</v>
      </c>
      <c r="D665" s="150" t="s">
        <v>1881</v>
      </c>
      <c r="E665" s="109" t="s">
        <v>13</v>
      </c>
      <c r="F665" s="157" t="s">
        <v>1882</v>
      </c>
      <c r="G665" s="112">
        <v>12.18</v>
      </c>
      <c r="H665" s="112">
        <v>2.18</v>
      </c>
      <c r="I665" s="143" t="s">
        <v>125</v>
      </c>
      <c r="J665" s="112">
        <f t="shared" si="40"/>
        <v>10</v>
      </c>
      <c r="K665" s="151" t="s">
        <v>143</v>
      </c>
      <c r="L665" s="108">
        <v>2019</v>
      </c>
      <c r="M665" s="108">
        <v>3902</v>
      </c>
      <c r="N665" s="109" t="s">
        <v>1705</v>
      </c>
      <c r="O665" s="111" t="s">
        <v>165</v>
      </c>
      <c r="P665" s="109" t="s">
        <v>166</v>
      </c>
      <c r="Q665" s="109" t="s">
        <v>166</v>
      </c>
      <c r="R665" s="108">
        <v>8</v>
      </c>
      <c r="S665" s="111" t="s">
        <v>146</v>
      </c>
      <c r="T665" s="108">
        <v>1060203</v>
      </c>
      <c r="U665" s="108">
        <v>2340</v>
      </c>
      <c r="V665" s="108">
        <v>1830</v>
      </c>
      <c r="W665" s="108">
        <v>2</v>
      </c>
      <c r="X665" s="113">
        <v>2018</v>
      </c>
      <c r="Y665" s="113">
        <v>163</v>
      </c>
      <c r="Z665" s="113">
        <v>0</v>
      </c>
      <c r="AA665" s="114" t="s">
        <v>13</v>
      </c>
      <c r="AB665" s="108">
        <v>1173</v>
      </c>
      <c r="AC665" s="109" t="s">
        <v>14</v>
      </c>
      <c r="AD665" s="152" t="s">
        <v>1878</v>
      </c>
      <c r="AE665" s="152" t="s">
        <v>14</v>
      </c>
      <c r="AF665" s="153">
        <f t="shared" si="41"/>
        <v>-23</v>
      </c>
      <c r="AG665" s="154">
        <f t="shared" si="42"/>
        <v>10</v>
      </c>
      <c r="AH665" s="155">
        <f t="shared" si="43"/>
        <v>-230</v>
      </c>
      <c r="AI665" s="156"/>
    </row>
    <row r="666" spans="1:35" ht="60">
      <c r="A666" s="108">
        <v>2019</v>
      </c>
      <c r="B666" s="108">
        <v>605</v>
      </c>
      <c r="C666" s="109" t="s">
        <v>1854</v>
      </c>
      <c r="D666" s="150" t="s">
        <v>1883</v>
      </c>
      <c r="E666" s="109" t="s">
        <v>13</v>
      </c>
      <c r="F666" s="157" t="s">
        <v>1884</v>
      </c>
      <c r="G666" s="112">
        <v>319.72</v>
      </c>
      <c r="H666" s="112">
        <v>57.72</v>
      </c>
      <c r="I666" s="143" t="s">
        <v>125</v>
      </c>
      <c r="J666" s="112">
        <f t="shared" si="40"/>
        <v>262</v>
      </c>
      <c r="K666" s="151" t="s">
        <v>143</v>
      </c>
      <c r="L666" s="108">
        <v>2019</v>
      </c>
      <c r="M666" s="108">
        <v>3903</v>
      </c>
      <c r="N666" s="109" t="s">
        <v>1705</v>
      </c>
      <c r="O666" s="111" t="s">
        <v>165</v>
      </c>
      <c r="P666" s="109" t="s">
        <v>166</v>
      </c>
      <c r="Q666" s="109" t="s">
        <v>166</v>
      </c>
      <c r="R666" s="108">
        <v>8</v>
      </c>
      <c r="S666" s="111" t="s">
        <v>146</v>
      </c>
      <c r="T666" s="108">
        <v>1010803</v>
      </c>
      <c r="U666" s="108">
        <v>800</v>
      </c>
      <c r="V666" s="108">
        <v>1043</v>
      </c>
      <c r="W666" s="108">
        <v>1</v>
      </c>
      <c r="X666" s="113">
        <v>2018</v>
      </c>
      <c r="Y666" s="113">
        <v>159</v>
      </c>
      <c r="Z666" s="113">
        <v>0</v>
      </c>
      <c r="AA666" s="114" t="s">
        <v>13</v>
      </c>
      <c r="AB666" s="108">
        <v>1169</v>
      </c>
      <c r="AC666" s="109" t="s">
        <v>14</v>
      </c>
      <c r="AD666" s="152" t="s">
        <v>1878</v>
      </c>
      <c r="AE666" s="152" t="s">
        <v>14</v>
      </c>
      <c r="AF666" s="153">
        <f t="shared" si="41"/>
        <v>-23</v>
      </c>
      <c r="AG666" s="154">
        <f t="shared" si="42"/>
        <v>262</v>
      </c>
      <c r="AH666" s="155">
        <f t="shared" si="43"/>
        <v>-6026</v>
      </c>
      <c r="AI666" s="156"/>
    </row>
    <row r="667" spans="1:35" ht="60">
      <c r="A667" s="108">
        <v>2019</v>
      </c>
      <c r="B667" s="108">
        <v>606</v>
      </c>
      <c r="C667" s="109" t="s">
        <v>1854</v>
      </c>
      <c r="D667" s="150" t="s">
        <v>1885</v>
      </c>
      <c r="E667" s="109" t="s">
        <v>1705</v>
      </c>
      <c r="F667" s="157" t="s">
        <v>1886</v>
      </c>
      <c r="G667" s="112">
        <v>36.49</v>
      </c>
      <c r="H667" s="112">
        <v>6.58</v>
      </c>
      <c r="I667" s="143" t="s">
        <v>125</v>
      </c>
      <c r="J667" s="112">
        <f t="shared" si="40"/>
        <v>29.910000000000004</v>
      </c>
      <c r="K667" s="151" t="s">
        <v>1772</v>
      </c>
      <c r="L667" s="108">
        <v>2019</v>
      </c>
      <c r="M667" s="108">
        <v>3920</v>
      </c>
      <c r="N667" s="109" t="s">
        <v>1872</v>
      </c>
      <c r="O667" s="111" t="s">
        <v>156</v>
      </c>
      <c r="P667" s="109" t="s">
        <v>157</v>
      </c>
      <c r="Q667" s="109" t="s">
        <v>157</v>
      </c>
      <c r="R667" s="108">
        <v>8</v>
      </c>
      <c r="S667" s="111" t="s">
        <v>146</v>
      </c>
      <c r="T667" s="108">
        <v>1080203</v>
      </c>
      <c r="U667" s="108">
        <v>2890</v>
      </c>
      <c r="V667" s="108">
        <v>1937</v>
      </c>
      <c r="W667" s="108">
        <v>99</v>
      </c>
      <c r="X667" s="113">
        <v>2014</v>
      </c>
      <c r="Y667" s="113">
        <v>31</v>
      </c>
      <c r="Z667" s="113">
        <v>0</v>
      </c>
      <c r="AA667" s="114" t="s">
        <v>13</v>
      </c>
      <c r="AB667" s="108">
        <v>1162</v>
      </c>
      <c r="AC667" s="109" t="s">
        <v>14</v>
      </c>
      <c r="AD667" s="152" t="s">
        <v>1873</v>
      </c>
      <c r="AE667" s="152" t="s">
        <v>14</v>
      </c>
      <c r="AF667" s="153">
        <f t="shared" si="41"/>
        <v>-24</v>
      </c>
      <c r="AG667" s="154">
        <f t="shared" si="42"/>
        <v>29.910000000000004</v>
      </c>
      <c r="AH667" s="155">
        <f t="shared" si="43"/>
        <v>-717.8400000000001</v>
      </c>
      <c r="AI667" s="156"/>
    </row>
    <row r="668" spans="1:35" ht="60">
      <c r="A668" s="108">
        <v>2019</v>
      </c>
      <c r="B668" s="108">
        <v>607</v>
      </c>
      <c r="C668" s="109" t="s">
        <v>1854</v>
      </c>
      <c r="D668" s="150" t="s">
        <v>1887</v>
      </c>
      <c r="E668" s="109" t="s">
        <v>1705</v>
      </c>
      <c r="F668" s="157" t="s">
        <v>1888</v>
      </c>
      <c r="G668" s="112">
        <v>15.26</v>
      </c>
      <c r="H668" s="112">
        <v>2.75</v>
      </c>
      <c r="I668" s="143" t="s">
        <v>125</v>
      </c>
      <c r="J668" s="112">
        <f t="shared" si="40"/>
        <v>12.51</v>
      </c>
      <c r="K668" s="151" t="s">
        <v>1772</v>
      </c>
      <c r="L668" s="108">
        <v>2019</v>
      </c>
      <c r="M668" s="108">
        <v>3922</v>
      </c>
      <c r="N668" s="109" t="s">
        <v>1872</v>
      </c>
      <c r="O668" s="111" t="s">
        <v>156</v>
      </c>
      <c r="P668" s="109" t="s">
        <v>157</v>
      </c>
      <c r="Q668" s="109" t="s">
        <v>157</v>
      </c>
      <c r="R668" s="108">
        <v>8</v>
      </c>
      <c r="S668" s="111" t="s">
        <v>146</v>
      </c>
      <c r="T668" s="108">
        <v>1080203</v>
      </c>
      <c r="U668" s="108">
        <v>2890</v>
      </c>
      <c r="V668" s="108">
        <v>1937</v>
      </c>
      <c r="W668" s="108">
        <v>99</v>
      </c>
      <c r="X668" s="113">
        <v>2014</v>
      </c>
      <c r="Y668" s="113">
        <v>31</v>
      </c>
      <c r="Z668" s="113">
        <v>0</v>
      </c>
      <c r="AA668" s="114" t="s">
        <v>13</v>
      </c>
      <c r="AB668" s="108">
        <v>1162</v>
      </c>
      <c r="AC668" s="109" t="s">
        <v>14</v>
      </c>
      <c r="AD668" s="152" t="s">
        <v>1873</v>
      </c>
      <c r="AE668" s="152" t="s">
        <v>14</v>
      </c>
      <c r="AF668" s="153">
        <f t="shared" si="41"/>
        <v>-24</v>
      </c>
      <c r="AG668" s="154">
        <f t="shared" si="42"/>
        <v>12.51</v>
      </c>
      <c r="AH668" s="155">
        <f t="shared" si="43"/>
        <v>-300.24</v>
      </c>
      <c r="AI668" s="156"/>
    </row>
    <row r="669" spans="1:35" ht="60">
      <c r="A669" s="108">
        <v>2019</v>
      </c>
      <c r="B669" s="108">
        <v>608</v>
      </c>
      <c r="C669" s="109" t="s">
        <v>1854</v>
      </c>
      <c r="D669" s="150" t="s">
        <v>1889</v>
      </c>
      <c r="E669" s="109" t="s">
        <v>1705</v>
      </c>
      <c r="F669" s="157" t="s">
        <v>1890</v>
      </c>
      <c r="G669" s="112">
        <v>79.26</v>
      </c>
      <c r="H669" s="112">
        <v>14.29</v>
      </c>
      <c r="I669" s="143" t="s">
        <v>125</v>
      </c>
      <c r="J669" s="112">
        <f t="shared" si="40"/>
        <v>64.97</v>
      </c>
      <c r="K669" s="151" t="s">
        <v>490</v>
      </c>
      <c r="L669" s="108">
        <v>2019</v>
      </c>
      <c r="M669" s="108">
        <v>3924</v>
      </c>
      <c r="N669" s="109" t="s">
        <v>1872</v>
      </c>
      <c r="O669" s="111" t="s">
        <v>156</v>
      </c>
      <c r="P669" s="109" t="s">
        <v>157</v>
      </c>
      <c r="Q669" s="109" t="s">
        <v>157</v>
      </c>
      <c r="R669" s="108">
        <v>8</v>
      </c>
      <c r="S669" s="111" t="s">
        <v>146</v>
      </c>
      <c r="T669" s="108">
        <v>1080203</v>
      </c>
      <c r="U669" s="108">
        <v>2890</v>
      </c>
      <c r="V669" s="108">
        <v>1937</v>
      </c>
      <c r="W669" s="108">
        <v>99</v>
      </c>
      <c r="X669" s="113">
        <v>2014</v>
      </c>
      <c r="Y669" s="113">
        <v>31</v>
      </c>
      <c r="Z669" s="113">
        <v>0</v>
      </c>
      <c r="AA669" s="114" t="s">
        <v>13</v>
      </c>
      <c r="AB669" s="108">
        <v>1161</v>
      </c>
      <c r="AC669" s="109" t="s">
        <v>14</v>
      </c>
      <c r="AD669" s="152" t="s">
        <v>1873</v>
      </c>
      <c r="AE669" s="152" t="s">
        <v>14</v>
      </c>
      <c r="AF669" s="153">
        <f t="shared" si="41"/>
        <v>-24</v>
      </c>
      <c r="AG669" s="154">
        <f t="shared" si="42"/>
        <v>64.97</v>
      </c>
      <c r="AH669" s="155">
        <f t="shared" si="43"/>
        <v>-1559.28</v>
      </c>
      <c r="AI669" s="156"/>
    </row>
    <row r="670" spans="1:35" ht="60">
      <c r="A670" s="108">
        <v>2019</v>
      </c>
      <c r="B670" s="108">
        <v>609</v>
      </c>
      <c r="C670" s="109" t="s">
        <v>1854</v>
      </c>
      <c r="D670" s="150" t="s">
        <v>1891</v>
      </c>
      <c r="E670" s="109" t="s">
        <v>1705</v>
      </c>
      <c r="F670" s="157" t="s">
        <v>1892</v>
      </c>
      <c r="G670" s="112">
        <v>20.14</v>
      </c>
      <c r="H670" s="112">
        <v>3.32</v>
      </c>
      <c r="I670" s="143" t="s">
        <v>125</v>
      </c>
      <c r="J670" s="112">
        <f t="shared" si="40"/>
        <v>16.82</v>
      </c>
      <c r="K670" s="151" t="s">
        <v>1772</v>
      </c>
      <c r="L670" s="108">
        <v>2019</v>
      </c>
      <c r="M670" s="108">
        <v>3926</v>
      </c>
      <c r="N670" s="109" t="s">
        <v>1872</v>
      </c>
      <c r="O670" s="111" t="s">
        <v>156</v>
      </c>
      <c r="P670" s="109" t="s">
        <v>157</v>
      </c>
      <c r="Q670" s="109" t="s">
        <v>157</v>
      </c>
      <c r="R670" s="108">
        <v>8</v>
      </c>
      <c r="S670" s="111" t="s">
        <v>146</v>
      </c>
      <c r="T670" s="108">
        <v>1080203</v>
      </c>
      <c r="U670" s="108">
        <v>2890</v>
      </c>
      <c r="V670" s="108">
        <v>1937</v>
      </c>
      <c r="W670" s="108">
        <v>99</v>
      </c>
      <c r="X670" s="113">
        <v>2014</v>
      </c>
      <c r="Y670" s="113">
        <v>31</v>
      </c>
      <c r="Z670" s="113">
        <v>0</v>
      </c>
      <c r="AA670" s="114" t="s">
        <v>13</v>
      </c>
      <c r="AB670" s="108">
        <v>1162</v>
      </c>
      <c r="AC670" s="109" t="s">
        <v>14</v>
      </c>
      <c r="AD670" s="152" t="s">
        <v>1873</v>
      </c>
      <c r="AE670" s="152" t="s">
        <v>14</v>
      </c>
      <c r="AF670" s="153">
        <f t="shared" si="41"/>
        <v>-24</v>
      </c>
      <c r="AG670" s="154">
        <f t="shared" si="42"/>
        <v>16.82</v>
      </c>
      <c r="AH670" s="155">
        <f t="shared" si="43"/>
        <v>-403.68</v>
      </c>
      <c r="AI670" s="156"/>
    </row>
    <row r="671" spans="1:35" ht="60">
      <c r="A671" s="108">
        <v>2019</v>
      </c>
      <c r="B671" s="108">
        <v>609</v>
      </c>
      <c r="C671" s="109" t="s">
        <v>1854</v>
      </c>
      <c r="D671" s="150" t="s">
        <v>1891</v>
      </c>
      <c r="E671" s="109" t="s">
        <v>1705</v>
      </c>
      <c r="F671" s="157" t="s">
        <v>1892</v>
      </c>
      <c r="G671" s="112">
        <v>16.61</v>
      </c>
      <c r="H671" s="112">
        <v>3.31</v>
      </c>
      <c r="I671" s="143" t="s">
        <v>125</v>
      </c>
      <c r="J671" s="112">
        <f t="shared" si="40"/>
        <v>13.299999999999999</v>
      </c>
      <c r="K671" s="151" t="s">
        <v>1772</v>
      </c>
      <c r="L671" s="108">
        <v>2019</v>
      </c>
      <c r="M671" s="108">
        <v>3926</v>
      </c>
      <c r="N671" s="109" t="s">
        <v>1872</v>
      </c>
      <c r="O671" s="111" t="s">
        <v>156</v>
      </c>
      <c r="P671" s="109" t="s">
        <v>157</v>
      </c>
      <c r="Q671" s="109" t="s">
        <v>157</v>
      </c>
      <c r="R671" s="108">
        <v>8</v>
      </c>
      <c r="S671" s="111" t="s">
        <v>146</v>
      </c>
      <c r="T671" s="108">
        <v>1080203</v>
      </c>
      <c r="U671" s="108">
        <v>2890</v>
      </c>
      <c r="V671" s="108">
        <v>1937</v>
      </c>
      <c r="W671" s="108">
        <v>99</v>
      </c>
      <c r="X671" s="113">
        <v>2015</v>
      </c>
      <c r="Y671" s="113">
        <v>46</v>
      </c>
      <c r="Z671" s="113">
        <v>0</v>
      </c>
      <c r="AA671" s="114" t="s">
        <v>13</v>
      </c>
      <c r="AB671" s="108">
        <v>1164</v>
      </c>
      <c r="AC671" s="109" t="s">
        <v>14</v>
      </c>
      <c r="AD671" s="152" t="s">
        <v>1873</v>
      </c>
      <c r="AE671" s="152" t="s">
        <v>14</v>
      </c>
      <c r="AF671" s="153">
        <f t="shared" si="41"/>
        <v>-24</v>
      </c>
      <c r="AG671" s="154">
        <f t="shared" si="42"/>
        <v>13.299999999999999</v>
      </c>
      <c r="AH671" s="155">
        <f t="shared" si="43"/>
        <v>-319.2</v>
      </c>
      <c r="AI671" s="156"/>
    </row>
    <row r="672" spans="1:35" ht="36">
      <c r="A672" s="108">
        <v>2019</v>
      </c>
      <c r="B672" s="108">
        <v>610</v>
      </c>
      <c r="C672" s="109" t="s">
        <v>1854</v>
      </c>
      <c r="D672" s="150" t="s">
        <v>1893</v>
      </c>
      <c r="E672" s="109" t="s">
        <v>1705</v>
      </c>
      <c r="F672" s="157" t="s">
        <v>1894</v>
      </c>
      <c r="G672" s="112">
        <v>445.93</v>
      </c>
      <c r="H672" s="112">
        <v>80.41</v>
      </c>
      <c r="I672" s="143" t="s">
        <v>125</v>
      </c>
      <c r="J672" s="112">
        <f t="shared" si="40"/>
        <v>365.52</v>
      </c>
      <c r="K672" s="151" t="s">
        <v>143</v>
      </c>
      <c r="L672" s="108">
        <v>2019</v>
      </c>
      <c r="M672" s="108">
        <v>3929</v>
      </c>
      <c r="N672" s="109" t="s">
        <v>1872</v>
      </c>
      <c r="O672" s="111" t="s">
        <v>156</v>
      </c>
      <c r="P672" s="109" t="s">
        <v>157</v>
      </c>
      <c r="Q672" s="109" t="s">
        <v>157</v>
      </c>
      <c r="R672" s="108">
        <v>2</v>
      </c>
      <c r="S672" s="111" t="s">
        <v>129</v>
      </c>
      <c r="T672" s="108">
        <v>1010803</v>
      </c>
      <c r="U672" s="108">
        <v>800</v>
      </c>
      <c r="V672" s="108">
        <v>1043</v>
      </c>
      <c r="W672" s="108">
        <v>1</v>
      </c>
      <c r="X672" s="113">
        <v>2018</v>
      </c>
      <c r="Y672" s="113">
        <v>164</v>
      </c>
      <c r="Z672" s="113">
        <v>0</v>
      </c>
      <c r="AA672" s="114" t="s">
        <v>13</v>
      </c>
      <c r="AB672" s="108">
        <v>1157</v>
      </c>
      <c r="AC672" s="109" t="s">
        <v>14</v>
      </c>
      <c r="AD672" s="152" t="s">
        <v>1873</v>
      </c>
      <c r="AE672" s="152" t="s">
        <v>14</v>
      </c>
      <c r="AF672" s="153">
        <f t="shared" si="41"/>
        <v>-24</v>
      </c>
      <c r="AG672" s="154">
        <f t="shared" si="42"/>
        <v>365.52</v>
      </c>
      <c r="AH672" s="155">
        <f t="shared" si="43"/>
        <v>-8772.48</v>
      </c>
      <c r="AI672" s="156"/>
    </row>
    <row r="673" spans="1:35" ht="48">
      <c r="A673" s="108">
        <v>2019</v>
      </c>
      <c r="B673" s="108">
        <v>611</v>
      </c>
      <c r="C673" s="109" t="s">
        <v>1854</v>
      </c>
      <c r="D673" s="150" t="s">
        <v>1895</v>
      </c>
      <c r="E673" s="109" t="s">
        <v>1705</v>
      </c>
      <c r="F673" s="157" t="s">
        <v>1896</v>
      </c>
      <c r="G673" s="112">
        <v>45.79</v>
      </c>
      <c r="H673" s="112">
        <v>8.25</v>
      </c>
      <c r="I673" s="143" t="s">
        <v>125</v>
      </c>
      <c r="J673" s="112">
        <f t="shared" si="40"/>
        <v>37.54</v>
      </c>
      <c r="K673" s="151" t="s">
        <v>1783</v>
      </c>
      <c r="L673" s="108">
        <v>2019</v>
      </c>
      <c r="M673" s="108">
        <v>3914</v>
      </c>
      <c r="N673" s="109" t="s">
        <v>1872</v>
      </c>
      <c r="O673" s="111" t="s">
        <v>156</v>
      </c>
      <c r="P673" s="109" t="s">
        <v>157</v>
      </c>
      <c r="Q673" s="109" t="s">
        <v>157</v>
      </c>
      <c r="R673" s="108">
        <v>9</v>
      </c>
      <c r="S673" s="111" t="s">
        <v>175</v>
      </c>
      <c r="T673" s="108">
        <v>1050103</v>
      </c>
      <c r="U673" s="108">
        <v>2010</v>
      </c>
      <c r="V673" s="108">
        <v>1476</v>
      </c>
      <c r="W673" s="108">
        <v>3</v>
      </c>
      <c r="X673" s="113">
        <v>2014</v>
      </c>
      <c r="Y673" s="113">
        <v>29</v>
      </c>
      <c r="Z673" s="113">
        <v>0</v>
      </c>
      <c r="AA673" s="114" t="s">
        <v>13</v>
      </c>
      <c r="AB673" s="108">
        <v>1159</v>
      </c>
      <c r="AC673" s="109" t="s">
        <v>14</v>
      </c>
      <c r="AD673" s="152" t="s">
        <v>1873</v>
      </c>
      <c r="AE673" s="152" t="s">
        <v>14</v>
      </c>
      <c r="AF673" s="153">
        <f t="shared" si="41"/>
        <v>-24</v>
      </c>
      <c r="AG673" s="154">
        <f t="shared" si="42"/>
        <v>37.54</v>
      </c>
      <c r="AH673" s="155">
        <f t="shared" si="43"/>
        <v>-900.96</v>
      </c>
      <c r="AI673" s="156"/>
    </row>
    <row r="674" spans="1:35" ht="48">
      <c r="A674" s="108">
        <v>2019</v>
      </c>
      <c r="B674" s="108">
        <v>611</v>
      </c>
      <c r="C674" s="109" t="s">
        <v>1854</v>
      </c>
      <c r="D674" s="150" t="s">
        <v>1895</v>
      </c>
      <c r="E674" s="109" t="s">
        <v>1705</v>
      </c>
      <c r="F674" s="157" t="s">
        <v>1896</v>
      </c>
      <c r="G674" s="112">
        <v>8.05</v>
      </c>
      <c r="H674" s="112">
        <v>1.46</v>
      </c>
      <c r="I674" s="143" t="s">
        <v>125</v>
      </c>
      <c r="J674" s="112">
        <f t="shared" si="40"/>
        <v>6.590000000000001</v>
      </c>
      <c r="K674" s="151" t="s">
        <v>490</v>
      </c>
      <c r="L674" s="108">
        <v>2019</v>
      </c>
      <c r="M674" s="108">
        <v>3914</v>
      </c>
      <c r="N674" s="109" t="s">
        <v>1872</v>
      </c>
      <c r="O674" s="111" t="s">
        <v>156</v>
      </c>
      <c r="P674" s="109" t="s">
        <v>157</v>
      </c>
      <c r="Q674" s="109" t="s">
        <v>157</v>
      </c>
      <c r="R674" s="108">
        <v>9</v>
      </c>
      <c r="S674" s="111" t="s">
        <v>175</v>
      </c>
      <c r="T674" s="108">
        <v>1050103</v>
      </c>
      <c r="U674" s="108">
        <v>2010</v>
      </c>
      <c r="V674" s="108">
        <v>1476</v>
      </c>
      <c r="W674" s="108">
        <v>3</v>
      </c>
      <c r="X674" s="113">
        <v>2019</v>
      </c>
      <c r="Y674" s="113">
        <v>131</v>
      </c>
      <c r="Z674" s="113">
        <v>0</v>
      </c>
      <c r="AA674" s="114" t="s">
        <v>13</v>
      </c>
      <c r="AB674" s="108">
        <v>1160</v>
      </c>
      <c r="AC674" s="109" t="s">
        <v>14</v>
      </c>
      <c r="AD674" s="152" t="s">
        <v>1873</v>
      </c>
      <c r="AE674" s="152" t="s">
        <v>14</v>
      </c>
      <c r="AF674" s="153">
        <f t="shared" si="41"/>
        <v>-24</v>
      </c>
      <c r="AG674" s="154">
        <f t="shared" si="42"/>
        <v>6.590000000000001</v>
      </c>
      <c r="AH674" s="155">
        <f t="shared" si="43"/>
        <v>-158.16000000000003</v>
      </c>
      <c r="AI674" s="156"/>
    </row>
    <row r="675" spans="1:35" ht="48">
      <c r="A675" s="108">
        <v>2019</v>
      </c>
      <c r="B675" s="108">
        <v>612</v>
      </c>
      <c r="C675" s="109" t="s">
        <v>1854</v>
      </c>
      <c r="D675" s="150" t="s">
        <v>1897</v>
      </c>
      <c r="E675" s="109" t="s">
        <v>1705</v>
      </c>
      <c r="F675" s="157" t="s">
        <v>1898</v>
      </c>
      <c r="G675" s="112">
        <v>142.07</v>
      </c>
      <c r="H675" s="112">
        <v>25.62</v>
      </c>
      <c r="I675" s="143" t="s">
        <v>125</v>
      </c>
      <c r="J675" s="112">
        <f t="shared" si="40"/>
        <v>116.44999999999999</v>
      </c>
      <c r="K675" s="151" t="s">
        <v>1736</v>
      </c>
      <c r="L675" s="108">
        <v>2019</v>
      </c>
      <c r="M675" s="108">
        <v>3915</v>
      </c>
      <c r="N675" s="109" t="s">
        <v>1872</v>
      </c>
      <c r="O675" s="111" t="s">
        <v>156</v>
      </c>
      <c r="P675" s="109" t="s">
        <v>157</v>
      </c>
      <c r="Q675" s="109" t="s">
        <v>157</v>
      </c>
      <c r="R675" s="108">
        <v>8</v>
      </c>
      <c r="S675" s="111" t="s">
        <v>146</v>
      </c>
      <c r="T675" s="108">
        <v>1080203</v>
      </c>
      <c r="U675" s="108">
        <v>2890</v>
      </c>
      <c r="V675" s="108">
        <v>1937</v>
      </c>
      <c r="W675" s="108">
        <v>99</v>
      </c>
      <c r="X675" s="113">
        <v>2015</v>
      </c>
      <c r="Y675" s="113">
        <v>46</v>
      </c>
      <c r="Z675" s="113">
        <v>0</v>
      </c>
      <c r="AA675" s="114" t="s">
        <v>13</v>
      </c>
      <c r="AB675" s="108">
        <v>1163</v>
      </c>
      <c r="AC675" s="109" t="s">
        <v>14</v>
      </c>
      <c r="AD675" s="152" t="s">
        <v>1873</v>
      </c>
      <c r="AE675" s="152" t="s">
        <v>14</v>
      </c>
      <c r="AF675" s="153">
        <f t="shared" si="41"/>
        <v>-24</v>
      </c>
      <c r="AG675" s="154">
        <f t="shared" si="42"/>
        <v>116.44999999999999</v>
      </c>
      <c r="AH675" s="155">
        <f t="shared" si="43"/>
        <v>-2794.7999999999997</v>
      </c>
      <c r="AI675" s="156"/>
    </row>
    <row r="676" spans="1:35" ht="48">
      <c r="A676" s="108">
        <v>2019</v>
      </c>
      <c r="B676" s="108">
        <v>613</v>
      </c>
      <c r="C676" s="109" t="s">
        <v>1854</v>
      </c>
      <c r="D676" s="150" t="s">
        <v>1899</v>
      </c>
      <c r="E676" s="109" t="s">
        <v>1705</v>
      </c>
      <c r="F676" s="157" t="s">
        <v>1900</v>
      </c>
      <c r="G676" s="112">
        <v>184.39</v>
      </c>
      <c r="H676" s="112">
        <v>16.76</v>
      </c>
      <c r="I676" s="143" t="s">
        <v>125</v>
      </c>
      <c r="J676" s="112">
        <f t="shared" si="40"/>
        <v>167.63</v>
      </c>
      <c r="K676" s="151" t="s">
        <v>143</v>
      </c>
      <c r="L676" s="108">
        <v>2019</v>
      </c>
      <c r="M676" s="108">
        <v>3916</v>
      </c>
      <c r="N676" s="109" t="s">
        <v>1872</v>
      </c>
      <c r="O676" s="111" t="s">
        <v>156</v>
      </c>
      <c r="P676" s="109" t="s">
        <v>157</v>
      </c>
      <c r="Q676" s="109" t="s">
        <v>157</v>
      </c>
      <c r="R676" s="108">
        <v>5</v>
      </c>
      <c r="S676" s="111" t="s">
        <v>167</v>
      </c>
      <c r="T676" s="108">
        <v>1040103</v>
      </c>
      <c r="U676" s="108">
        <v>1460</v>
      </c>
      <c r="V676" s="108">
        <v>1346</v>
      </c>
      <c r="W676" s="108">
        <v>2</v>
      </c>
      <c r="X676" s="113">
        <v>2018</v>
      </c>
      <c r="Y676" s="113">
        <v>165</v>
      </c>
      <c r="Z676" s="113">
        <v>0</v>
      </c>
      <c r="AA676" s="114" t="s">
        <v>13</v>
      </c>
      <c r="AB676" s="108">
        <v>1158</v>
      </c>
      <c r="AC676" s="109" t="s">
        <v>14</v>
      </c>
      <c r="AD676" s="152" t="s">
        <v>1873</v>
      </c>
      <c r="AE676" s="152" t="s">
        <v>14</v>
      </c>
      <c r="AF676" s="153">
        <f t="shared" si="41"/>
        <v>-24</v>
      </c>
      <c r="AG676" s="154">
        <f t="shared" si="42"/>
        <v>167.63</v>
      </c>
      <c r="AH676" s="155">
        <f t="shared" si="43"/>
        <v>-4023.12</v>
      </c>
      <c r="AI676" s="156"/>
    </row>
    <row r="677" spans="1:35" ht="36">
      <c r="A677" s="108">
        <v>2019</v>
      </c>
      <c r="B677" s="108">
        <v>614</v>
      </c>
      <c r="C677" s="109" t="s">
        <v>1854</v>
      </c>
      <c r="D677" s="150" t="s">
        <v>1901</v>
      </c>
      <c r="E677" s="109" t="s">
        <v>1705</v>
      </c>
      <c r="F677" s="157" t="s">
        <v>1902</v>
      </c>
      <c r="G677" s="112">
        <v>415.73</v>
      </c>
      <c r="H677" s="112">
        <v>37.79</v>
      </c>
      <c r="I677" s="143" t="s">
        <v>125</v>
      </c>
      <c r="J677" s="112">
        <f t="shared" si="40"/>
        <v>377.94</v>
      </c>
      <c r="K677" s="151" t="s">
        <v>143</v>
      </c>
      <c r="L677" s="108">
        <v>2019</v>
      </c>
      <c r="M677" s="108">
        <v>3917</v>
      </c>
      <c r="N677" s="109" t="s">
        <v>1872</v>
      </c>
      <c r="O677" s="111" t="s">
        <v>156</v>
      </c>
      <c r="P677" s="109" t="s">
        <v>157</v>
      </c>
      <c r="Q677" s="109" t="s">
        <v>157</v>
      </c>
      <c r="R677" s="108">
        <v>2</v>
      </c>
      <c r="S677" s="111" t="s">
        <v>129</v>
      </c>
      <c r="T677" s="108">
        <v>1010803</v>
      </c>
      <c r="U677" s="108">
        <v>800</v>
      </c>
      <c r="V677" s="108">
        <v>1043</v>
      </c>
      <c r="W677" s="108">
        <v>1</v>
      </c>
      <c r="X677" s="113">
        <v>2018</v>
      </c>
      <c r="Y677" s="113">
        <v>164</v>
      </c>
      <c r="Z677" s="113">
        <v>0</v>
      </c>
      <c r="AA677" s="114" t="s">
        <v>13</v>
      </c>
      <c r="AB677" s="108">
        <v>1157</v>
      </c>
      <c r="AC677" s="109" t="s">
        <v>14</v>
      </c>
      <c r="AD677" s="152" t="s">
        <v>1873</v>
      </c>
      <c r="AE677" s="152" t="s">
        <v>14</v>
      </c>
      <c r="AF677" s="153">
        <f t="shared" si="41"/>
        <v>-24</v>
      </c>
      <c r="AG677" s="154">
        <f t="shared" si="42"/>
        <v>377.94</v>
      </c>
      <c r="AH677" s="155">
        <f t="shared" si="43"/>
        <v>-9070.56</v>
      </c>
      <c r="AI677" s="156"/>
    </row>
    <row r="678" spans="1:35" ht="72">
      <c r="A678" s="108">
        <v>2019</v>
      </c>
      <c r="B678" s="108">
        <v>615</v>
      </c>
      <c r="C678" s="109" t="s">
        <v>1854</v>
      </c>
      <c r="D678" s="150" t="s">
        <v>1903</v>
      </c>
      <c r="E678" s="109" t="s">
        <v>1705</v>
      </c>
      <c r="F678" s="157" t="s">
        <v>1904</v>
      </c>
      <c r="G678" s="112">
        <v>74.64</v>
      </c>
      <c r="H678" s="112">
        <v>13.45</v>
      </c>
      <c r="I678" s="143" t="s">
        <v>125</v>
      </c>
      <c r="J678" s="112">
        <f t="shared" si="40"/>
        <v>61.19</v>
      </c>
      <c r="K678" s="151" t="s">
        <v>1736</v>
      </c>
      <c r="L678" s="108">
        <v>2019</v>
      </c>
      <c r="M678" s="108">
        <v>3918</v>
      </c>
      <c r="N678" s="109" t="s">
        <v>1872</v>
      </c>
      <c r="O678" s="111" t="s">
        <v>156</v>
      </c>
      <c r="P678" s="109" t="s">
        <v>157</v>
      </c>
      <c r="Q678" s="109" t="s">
        <v>157</v>
      </c>
      <c r="R678" s="108">
        <v>8</v>
      </c>
      <c r="S678" s="111" t="s">
        <v>146</v>
      </c>
      <c r="T678" s="108">
        <v>1080203</v>
      </c>
      <c r="U678" s="108">
        <v>2890</v>
      </c>
      <c r="V678" s="108">
        <v>1937</v>
      </c>
      <c r="W678" s="108">
        <v>99</v>
      </c>
      <c r="X678" s="113">
        <v>2015</v>
      </c>
      <c r="Y678" s="113">
        <v>46</v>
      </c>
      <c r="Z678" s="113">
        <v>0</v>
      </c>
      <c r="AA678" s="114" t="s">
        <v>13</v>
      </c>
      <c r="AB678" s="108">
        <v>1163</v>
      </c>
      <c r="AC678" s="109" t="s">
        <v>14</v>
      </c>
      <c r="AD678" s="152" t="s">
        <v>1873</v>
      </c>
      <c r="AE678" s="152" t="s">
        <v>14</v>
      </c>
      <c r="AF678" s="153">
        <f t="shared" si="41"/>
        <v>-24</v>
      </c>
      <c r="AG678" s="154">
        <f t="shared" si="42"/>
        <v>61.19</v>
      </c>
      <c r="AH678" s="155">
        <f t="shared" si="43"/>
        <v>-1468.56</v>
      </c>
      <c r="AI678" s="156"/>
    </row>
    <row r="679" spans="1:35" ht="72">
      <c r="A679" s="108">
        <v>2019</v>
      </c>
      <c r="B679" s="108">
        <v>615</v>
      </c>
      <c r="C679" s="109" t="s">
        <v>1854</v>
      </c>
      <c r="D679" s="150" t="s">
        <v>1903</v>
      </c>
      <c r="E679" s="109" t="s">
        <v>1705</v>
      </c>
      <c r="F679" s="157" t="s">
        <v>1904</v>
      </c>
      <c r="G679" s="112">
        <v>614.47</v>
      </c>
      <c r="H679" s="112">
        <v>0</v>
      </c>
      <c r="I679" s="143" t="s">
        <v>125</v>
      </c>
      <c r="J679" s="112">
        <f t="shared" si="40"/>
        <v>614.47</v>
      </c>
      <c r="K679" s="151" t="s">
        <v>1736</v>
      </c>
      <c r="L679" s="108">
        <v>2019</v>
      </c>
      <c r="M679" s="108">
        <v>3918</v>
      </c>
      <c r="N679" s="109" t="s">
        <v>1872</v>
      </c>
      <c r="O679" s="111" t="s">
        <v>156</v>
      </c>
      <c r="P679" s="109" t="s">
        <v>157</v>
      </c>
      <c r="Q679" s="109" t="s">
        <v>157</v>
      </c>
      <c r="R679" s="108">
        <v>8</v>
      </c>
      <c r="S679" s="111" t="s">
        <v>146</v>
      </c>
      <c r="T679" s="108">
        <v>1080203</v>
      </c>
      <c r="U679" s="108">
        <v>2890</v>
      </c>
      <c r="V679" s="108">
        <v>1937</v>
      </c>
      <c r="W679" s="108">
        <v>99</v>
      </c>
      <c r="X679" s="113">
        <v>2018</v>
      </c>
      <c r="Y679" s="113">
        <v>170</v>
      </c>
      <c r="Z679" s="113">
        <v>0</v>
      </c>
      <c r="AA679" s="114" t="s">
        <v>13</v>
      </c>
      <c r="AB679" s="108">
        <v>1167</v>
      </c>
      <c r="AC679" s="109" t="s">
        <v>14</v>
      </c>
      <c r="AD679" s="152" t="s">
        <v>1873</v>
      </c>
      <c r="AE679" s="152" t="s">
        <v>14</v>
      </c>
      <c r="AF679" s="153">
        <f t="shared" si="41"/>
        <v>-24</v>
      </c>
      <c r="AG679" s="154">
        <f t="shared" si="42"/>
        <v>614.47</v>
      </c>
      <c r="AH679" s="155">
        <f t="shared" si="43"/>
        <v>-14747.28</v>
      </c>
      <c r="AI679" s="156"/>
    </row>
    <row r="680" spans="1:35" ht="72">
      <c r="A680" s="108">
        <v>2019</v>
      </c>
      <c r="B680" s="108">
        <v>615</v>
      </c>
      <c r="C680" s="109" t="s">
        <v>1854</v>
      </c>
      <c r="D680" s="150" t="s">
        <v>1903</v>
      </c>
      <c r="E680" s="109" t="s">
        <v>1705</v>
      </c>
      <c r="F680" s="157" t="s">
        <v>1904</v>
      </c>
      <c r="G680" s="112">
        <v>1748.51</v>
      </c>
      <c r="H680" s="112">
        <v>426.12</v>
      </c>
      <c r="I680" s="143" t="s">
        <v>125</v>
      </c>
      <c r="J680" s="112">
        <f t="shared" si="40"/>
        <v>1322.3899999999999</v>
      </c>
      <c r="K680" s="151" t="s">
        <v>490</v>
      </c>
      <c r="L680" s="108">
        <v>2019</v>
      </c>
      <c r="M680" s="108">
        <v>3918</v>
      </c>
      <c r="N680" s="109" t="s">
        <v>1872</v>
      </c>
      <c r="O680" s="111" t="s">
        <v>156</v>
      </c>
      <c r="P680" s="109" t="s">
        <v>157</v>
      </c>
      <c r="Q680" s="109" t="s">
        <v>157</v>
      </c>
      <c r="R680" s="108">
        <v>8</v>
      </c>
      <c r="S680" s="111" t="s">
        <v>146</v>
      </c>
      <c r="T680" s="108">
        <v>1080203</v>
      </c>
      <c r="U680" s="108">
        <v>2890</v>
      </c>
      <c r="V680" s="108">
        <v>1937</v>
      </c>
      <c r="W680" s="108">
        <v>99</v>
      </c>
      <c r="X680" s="113">
        <v>2019</v>
      </c>
      <c r="Y680" s="113">
        <v>133</v>
      </c>
      <c r="Z680" s="113">
        <v>0</v>
      </c>
      <c r="AA680" s="114" t="s">
        <v>13</v>
      </c>
      <c r="AB680" s="108">
        <v>1166</v>
      </c>
      <c r="AC680" s="109" t="s">
        <v>14</v>
      </c>
      <c r="AD680" s="152" t="s">
        <v>1873</v>
      </c>
      <c r="AE680" s="152" t="s">
        <v>14</v>
      </c>
      <c r="AF680" s="153">
        <f t="shared" si="41"/>
        <v>-24</v>
      </c>
      <c r="AG680" s="154">
        <f t="shared" si="42"/>
        <v>1322.3899999999999</v>
      </c>
      <c r="AH680" s="155">
        <f t="shared" si="43"/>
        <v>-31737.359999999997</v>
      </c>
      <c r="AI680" s="156"/>
    </row>
    <row r="681" spans="1:35" ht="84">
      <c r="A681" s="108">
        <v>2019</v>
      </c>
      <c r="B681" s="108">
        <v>616</v>
      </c>
      <c r="C681" s="109" t="s">
        <v>1854</v>
      </c>
      <c r="D681" s="150" t="s">
        <v>1905</v>
      </c>
      <c r="E681" s="109" t="s">
        <v>1705</v>
      </c>
      <c r="F681" s="157" t="s">
        <v>1906</v>
      </c>
      <c r="G681" s="112">
        <v>111.68</v>
      </c>
      <c r="H681" s="112">
        <v>20.14</v>
      </c>
      <c r="I681" s="143" t="s">
        <v>125</v>
      </c>
      <c r="J681" s="112">
        <f t="shared" si="40"/>
        <v>91.54</v>
      </c>
      <c r="K681" s="151" t="s">
        <v>490</v>
      </c>
      <c r="L681" s="108">
        <v>2019</v>
      </c>
      <c r="M681" s="108">
        <v>3919</v>
      </c>
      <c r="N681" s="109" t="s">
        <v>1872</v>
      </c>
      <c r="O681" s="111" t="s">
        <v>156</v>
      </c>
      <c r="P681" s="109" t="s">
        <v>157</v>
      </c>
      <c r="Q681" s="109" t="s">
        <v>157</v>
      </c>
      <c r="R681" s="108">
        <v>8</v>
      </c>
      <c r="S681" s="111" t="s">
        <v>146</v>
      </c>
      <c r="T681" s="108">
        <v>1080203</v>
      </c>
      <c r="U681" s="108">
        <v>2890</v>
      </c>
      <c r="V681" s="108">
        <v>1937</v>
      </c>
      <c r="W681" s="108">
        <v>99</v>
      </c>
      <c r="X681" s="113">
        <v>2019</v>
      </c>
      <c r="Y681" s="113">
        <v>133</v>
      </c>
      <c r="Z681" s="113">
        <v>0</v>
      </c>
      <c r="AA681" s="114" t="s">
        <v>13</v>
      </c>
      <c r="AB681" s="108">
        <v>1166</v>
      </c>
      <c r="AC681" s="109" t="s">
        <v>14</v>
      </c>
      <c r="AD681" s="152" t="s">
        <v>1873</v>
      </c>
      <c r="AE681" s="152" t="s">
        <v>14</v>
      </c>
      <c r="AF681" s="153">
        <f t="shared" si="41"/>
        <v>-24</v>
      </c>
      <c r="AG681" s="154">
        <f t="shared" si="42"/>
        <v>91.54</v>
      </c>
      <c r="AH681" s="155">
        <f t="shared" si="43"/>
        <v>-2196.96</v>
      </c>
      <c r="AI681" s="156"/>
    </row>
    <row r="682" spans="1:35" ht="48">
      <c r="A682" s="108">
        <v>2019</v>
      </c>
      <c r="B682" s="108">
        <v>617</v>
      </c>
      <c r="C682" s="109" t="s">
        <v>1854</v>
      </c>
      <c r="D682" s="150" t="s">
        <v>1907</v>
      </c>
      <c r="E682" s="109" t="s">
        <v>1705</v>
      </c>
      <c r="F682" s="157" t="s">
        <v>1908</v>
      </c>
      <c r="G682" s="112">
        <v>46.49</v>
      </c>
      <c r="H682" s="112">
        <v>8.38</v>
      </c>
      <c r="I682" s="143" t="s">
        <v>125</v>
      </c>
      <c r="J682" s="112">
        <f t="shared" si="40"/>
        <v>38.11</v>
      </c>
      <c r="K682" s="151" t="s">
        <v>1909</v>
      </c>
      <c r="L682" s="108">
        <v>2019</v>
      </c>
      <c r="M682" s="108">
        <v>3923</v>
      </c>
      <c r="N682" s="109" t="s">
        <v>1872</v>
      </c>
      <c r="O682" s="111" t="s">
        <v>156</v>
      </c>
      <c r="P682" s="109" t="s">
        <v>157</v>
      </c>
      <c r="Q682" s="109" t="s">
        <v>157</v>
      </c>
      <c r="R682" s="108">
        <v>8</v>
      </c>
      <c r="S682" s="111" t="s">
        <v>146</v>
      </c>
      <c r="T682" s="108">
        <v>1100503</v>
      </c>
      <c r="U682" s="108">
        <v>4210</v>
      </c>
      <c r="V682" s="108">
        <v>1656</v>
      </c>
      <c r="W682" s="108">
        <v>99</v>
      </c>
      <c r="X682" s="113">
        <v>2018</v>
      </c>
      <c r="Y682" s="113">
        <v>222</v>
      </c>
      <c r="Z682" s="113">
        <v>0</v>
      </c>
      <c r="AA682" s="114" t="s">
        <v>13</v>
      </c>
      <c r="AB682" s="108">
        <v>1168</v>
      </c>
      <c r="AC682" s="109" t="s">
        <v>14</v>
      </c>
      <c r="AD682" s="152" t="s">
        <v>1873</v>
      </c>
      <c r="AE682" s="152" t="s">
        <v>14</v>
      </c>
      <c r="AF682" s="153">
        <f t="shared" si="41"/>
        <v>-24</v>
      </c>
      <c r="AG682" s="154">
        <f t="shared" si="42"/>
        <v>38.11</v>
      </c>
      <c r="AH682" s="155">
        <f t="shared" si="43"/>
        <v>-914.64</v>
      </c>
      <c r="AI682" s="156"/>
    </row>
    <row r="683" spans="1:35" ht="72">
      <c r="A683" s="108">
        <v>2019</v>
      </c>
      <c r="B683" s="108">
        <v>618</v>
      </c>
      <c r="C683" s="109" t="s">
        <v>1854</v>
      </c>
      <c r="D683" s="150" t="s">
        <v>1910</v>
      </c>
      <c r="E683" s="109" t="s">
        <v>1705</v>
      </c>
      <c r="F683" s="157" t="s">
        <v>1911</v>
      </c>
      <c r="G683" s="112">
        <v>22.86</v>
      </c>
      <c r="H683" s="112">
        <v>4.12</v>
      </c>
      <c r="I683" s="143" t="s">
        <v>125</v>
      </c>
      <c r="J683" s="112">
        <f t="shared" si="40"/>
        <v>18.74</v>
      </c>
      <c r="K683" s="151" t="s">
        <v>490</v>
      </c>
      <c r="L683" s="108">
        <v>2019</v>
      </c>
      <c r="M683" s="108">
        <v>3925</v>
      </c>
      <c r="N683" s="109" t="s">
        <v>1872</v>
      </c>
      <c r="O683" s="111" t="s">
        <v>156</v>
      </c>
      <c r="P683" s="109" t="s">
        <v>157</v>
      </c>
      <c r="Q683" s="109" t="s">
        <v>157</v>
      </c>
      <c r="R683" s="108">
        <v>8</v>
      </c>
      <c r="S683" s="111" t="s">
        <v>146</v>
      </c>
      <c r="T683" s="108">
        <v>1080203</v>
      </c>
      <c r="U683" s="108">
        <v>2890</v>
      </c>
      <c r="V683" s="108">
        <v>1937</v>
      </c>
      <c r="W683" s="108">
        <v>99</v>
      </c>
      <c r="X683" s="113">
        <v>2019</v>
      </c>
      <c r="Y683" s="113">
        <v>132</v>
      </c>
      <c r="Z683" s="113">
        <v>0</v>
      </c>
      <c r="AA683" s="114" t="s">
        <v>13</v>
      </c>
      <c r="AB683" s="108">
        <v>1165</v>
      </c>
      <c r="AC683" s="109" t="s">
        <v>14</v>
      </c>
      <c r="AD683" s="152" t="s">
        <v>1873</v>
      </c>
      <c r="AE683" s="152" t="s">
        <v>14</v>
      </c>
      <c r="AF683" s="153">
        <f t="shared" si="41"/>
        <v>-24</v>
      </c>
      <c r="AG683" s="154">
        <f t="shared" si="42"/>
        <v>18.74</v>
      </c>
      <c r="AH683" s="155">
        <f t="shared" si="43"/>
        <v>-449.76</v>
      </c>
      <c r="AI683" s="156"/>
    </row>
    <row r="684" spans="1:35" ht="60">
      <c r="A684" s="108">
        <v>2019</v>
      </c>
      <c r="B684" s="108">
        <v>619</v>
      </c>
      <c r="C684" s="109" t="s">
        <v>1854</v>
      </c>
      <c r="D684" s="150" t="s">
        <v>1912</v>
      </c>
      <c r="E684" s="109" t="s">
        <v>1705</v>
      </c>
      <c r="F684" s="157" t="s">
        <v>1913</v>
      </c>
      <c r="G684" s="112">
        <v>22.86</v>
      </c>
      <c r="H684" s="112">
        <v>4.12</v>
      </c>
      <c r="I684" s="143" t="s">
        <v>125</v>
      </c>
      <c r="J684" s="112">
        <f t="shared" si="40"/>
        <v>18.74</v>
      </c>
      <c r="K684" s="151" t="s">
        <v>490</v>
      </c>
      <c r="L684" s="108">
        <v>2019</v>
      </c>
      <c r="M684" s="108">
        <v>3927</v>
      </c>
      <c r="N684" s="109" t="s">
        <v>1872</v>
      </c>
      <c r="O684" s="111" t="s">
        <v>156</v>
      </c>
      <c r="P684" s="109" t="s">
        <v>157</v>
      </c>
      <c r="Q684" s="109" t="s">
        <v>157</v>
      </c>
      <c r="R684" s="108">
        <v>8</v>
      </c>
      <c r="S684" s="111" t="s">
        <v>146</v>
      </c>
      <c r="T684" s="108">
        <v>1080203</v>
      </c>
      <c r="U684" s="108">
        <v>2890</v>
      </c>
      <c r="V684" s="108">
        <v>1937</v>
      </c>
      <c r="W684" s="108">
        <v>99</v>
      </c>
      <c r="X684" s="113">
        <v>2019</v>
      </c>
      <c r="Y684" s="113">
        <v>133</v>
      </c>
      <c r="Z684" s="113">
        <v>0</v>
      </c>
      <c r="AA684" s="114" t="s">
        <v>13</v>
      </c>
      <c r="AB684" s="108">
        <v>1166</v>
      </c>
      <c r="AC684" s="109" t="s">
        <v>14</v>
      </c>
      <c r="AD684" s="152" t="s">
        <v>1873</v>
      </c>
      <c r="AE684" s="152" t="s">
        <v>14</v>
      </c>
      <c r="AF684" s="153">
        <f t="shared" si="41"/>
        <v>-24</v>
      </c>
      <c r="AG684" s="154">
        <f t="shared" si="42"/>
        <v>18.74</v>
      </c>
      <c r="AH684" s="155">
        <f t="shared" si="43"/>
        <v>-449.76</v>
      </c>
      <c r="AI684" s="156"/>
    </row>
    <row r="685" spans="1:35" ht="60">
      <c r="A685" s="108">
        <v>2019</v>
      </c>
      <c r="B685" s="108">
        <v>620</v>
      </c>
      <c r="C685" s="109" t="s">
        <v>1854</v>
      </c>
      <c r="D685" s="150" t="s">
        <v>1914</v>
      </c>
      <c r="E685" s="109" t="s">
        <v>1705</v>
      </c>
      <c r="F685" s="157" t="s">
        <v>1915</v>
      </c>
      <c r="G685" s="112">
        <v>23.28</v>
      </c>
      <c r="H685" s="112">
        <v>4.2</v>
      </c>
      <c r="I685" s="143" t="s">
        <v>125</v>
      </c>
      <c r="J685" s="112">
        <f t="shared" si="40"/>
        <v>19.080000000000002</v>
      </c>
      <c r="K685" s="151" t="s">
        <v>490</v>
      </c>
      <c r="L685" s="108">
        <v>2019</v>
      </c>
      <c r="M685" s="108">
        <v>3928</v>
      </c>
      <c r="N685" s="109" t="s">
        <v>1872</v>
      </c>
      <c r="O685" s="111" t="s">
        <v>156</v>
      </c>
      <c r="P685" s="109" t="s">
        <v>157</v>
      </c>
      <c r="Q685" s="109" t="s">
        <v>157</v>
      </c>
      <c r="R685" s="108">
        <v>8</v>
      </c>
      <c r="S685" s="111" t="s">
        <v>146</v>
      </c>
      <c r="T685" s="108">
        <v>1080203</v>
      </c>
      <c r="U685" s="108">
        <v>2890</v>
      </c>
      <c r="V685" s="108">
        <v>1937</v>
      </c>
      <c r="W685" s="108">
        <v>99</v>
      </c>
      <c r="X685" s="113">
        <v>2019</v>
      </c>
      <c r="Y685" s="113">
        <v>133</v>
      </c>
      <c r="Z685" s="113">
        <v>0</v>
      </c>
      <c r="AA685" s="114" t="s">
        <v>13</v>
      </c>
      <c r="AB685" s="108">
        <v>1166</v>
      </c>
      <c r="AC685" s="109" t="s">
        <v>14</v>
      </c>
      <c r="AD685" s="152" t="s">
        <v>1873</v>
      </c>
      <c r="AE685" s="152" t="s">
        <v>14</v>
      </c>
      <c r="AF685" s="153">
        <f t="shared" si="41"/>
        <v>-24</v>
      </c>
      <c r="AG685" s="154">
        <f t="shared" si="42"/>
        <v>19.080000000000002</v>
      </c>
      <c r="AH685" s="155">
        <f t="shared" si="43"/>
        <v>-457.9200000000001</v>
      </c>
      <c r="AI685" s="156"/>
    </row>
    <row r="686" spans="1:35" ht="60">
      <c r="A686" s="108">
        <v>2019</v>
      </c>
      <c r="B686" s="108">
        <v>621</v>
      </c>
      <c r="C686" s="109" t="s">
        <v>1854</v>
      </c>
      <c r="D686" s="150" t="s">
        <v>1916</v>
      </c>
      <c r="E686" s="109" t="s">
        <v>1705</v>
      </c>
      <c r="F686" s="157" t="s">
        <v>1917</v>
      </c>
      <c r="G686" s="112">
        <v>17.14</v>
      </c>
      <c r="H686" s="112">
        <v>3.09</v>
      </c>
      <c r="I686" s="143" t="s">
        <v>125</v>
      </c>
      <c r="J686" s="112">
        <f t="shared" si="40"/>
        <v>14.05</v>
      </c>
      <c r="K686" s="151" t="s">
        <v>490</v>
      </c>
      <c r="L686" s="108">
        <v>2019</v>
      </c>
      <c r="M686" s="108">
        <v>3930</v>
      </c>
      <c r="N686" s="109" t="s">
        <v>1872</v>
      </c>
      <c r="O686" s="111" t="s">
        <v>156</v>
      </c>
      <c r="P686" s="109" t="s">
        <v>157</v>
      </c>
      <c r="Q686" s="109" t="s">
        <v>157</v>
      </c>
      <c r="R686" s="108">
        <v>8</v>
      </c>
      <c r="S686" s="111" t="s">
        <v>146</v>
      </c>
      <c r="T686" s="108">
        <v>1080203</v>
      </c>
      <c r="U686" s="108">
        <v>2890</v>
      </c>
      <c r="V686" s="108">
        <v>1937</v>
      </c>
      <c r="W686" s="108">
        <v>99</v>
      </c>
      <c r="X686" s="113">
        <v>2019</v>
      </c>
      <c r="Y686" s="113">
        <v>133</v>
      </c>
      <c r="Z686" s="113">
        <v>0</v>
      </c>
      <c r="AA686" s="114" t="s">
        <v>13</v>
      </c>
      <c r="AB686" s="108">
        <v>1166</v>
      </c>
      <c r="AC686" s="109" t="s">
        <v>14</v>
      </c>
      <c r="AD686" s="152" t="s">
        <v>1873</v>
      </c>
      <c r="AE686" s="152" t="s">
        <v>14</v>
      </c>
      <c r="AF686" s="153">
        <f t="shared" si="41"/>
        <v>-24</v>
      </c>
      <c r="AG686" s="154">
        <f t="shared" si="42"/>
        <v>14.05</v>
      </c>
      <c r="AH686" s="155">
        <f t="shared" si="43"/>
        <v>-337.20000000000005</v>
      </c>
      <c r="AI686" s="156"/>
    </row>
    <row r="687" spans="1:35" ht="132">
      <c r="A687" s="108">
        <v>2019</v>
      </c>
      <c r="B687" s="108">
        <v>622</v>
      </c>
      <c r="C687" s="109" t="s">
        <v>1854</v>
      </c>
      <c r="D687" s="150" t="s">
        <v>1918</v>
      </c>
      <c r="E687" s="109" t="s">
        <v>1705</v>
      </c>
      <c r="F687" s="157" t="s">
        <v>1919</v>
      </c>
      <c r="G687" s="112">
        <v>5709.6</v>
      </c>
      <c r="H687" s="112">
        <v>1029.6</v>
      </c>
      <c r="I687" s="143" t="s">
        <v>256</v>
      </c>
      <c r="J687" s="112">
        <f t="shared" si="40"/>
        <v>5709.6</v>
      </c>
      <c r="K687" s="151" t="s">
        <v>1920</v>
      </c>
      <c r="L687" s="108">
        <v>2019</v>
      </c>
      <c r="M687" s="108">
        <v>3909</v>
      </c>
      <c r="N687" s="109" t="s">
        <v>1872</v>
      </c>
      <c r="O687" s="111" t="s">
        <v>1921</v>
      </c>
      <c r="P687" s="109" t="s">
        <v>1922</v>
      </c>
      <c r="Q687" s="109" t="s">
        <v>1923</v>
      </c>
      <c r="R687" s="108" t="s">
        <v>356</v>
      </c>
      <c r="S687" s="111" t="s">
        <v>356</v>
      </c>
      <c r="T687" s="108">
        <v>2010801</v>
      </c>
      <c r="U687" s="108">
        <v>6430</v>
      </c>
      <c r="V687" s="108">
        <v>7001</v>
      </c>
      <c r="W687" s="108">
        <v>99</v>
      </c>
      <c r="X687" s="113">
        <v>2019</v>
      </c>
      <c r="Y687" s="113">
        <v>359</v>
      </c>
      <c r="Z687" s="113">
        <v>0</v>
      </c>
      <c r="AA687" s="114" t="s">
        <v>126</v>
      </c>
      <c r="AB687" s="108">
        <v>1209</v>
      </c>
      <c r="AC687" s="109" t="s">
        <v>1617</v>
      </c>
      <c r="AD687" s="152" t="s">
        <v>1873</v>
      </c>
      <c r="AE687" s="152" t="s">
        <v>1617</v>
      </c>
      <c r="AF687" s="153">
        <f t="shared" si="41"/>
        <v>-14</v>
      </c>
      <c r="AG687" s="154">
        <f t="shared" si="42"/>
        <v>5709.6</v>
      </c>
      <c r="AH687" s="155">
        <f t="shared" si="43"/>
        <v>-79934.40000000001</v>
      </c>
      <c r="AI687" s="156"/>
    </row>
    <row r="688" spans="1:35" ht="120">
      <c r="A688" s="108">
        <v>2019</v>
      </c>
      <c r="B688" s="108">
        <v>623</v>
      </c>
      <c r="C688" s="109" t="s">
        <v>1854</v>
      </c>
      <c r="D688" s="150" t="s">
        <v>1924</v>
      </c>
      <c r="E688" s="109" t="s">
        <v>1710</v>
      </c>
      <c r="F688" s="157" t="s">
        <v>1925</v>
      </c>
      <c r="G688" s="112">
        <v>132</v>
      </c>
      <c r="H688" s="112">
        <v>0</v>
      </c>
      <c r="I688" s="143" t="s">
        <v>256</v>
      </c>
      <c r="J688" s="112">
        <f t="shared" si="40"/>
        <v>132</v>
      </c>
      <c r="K688" s="151" t="s">
        <v>1926</v>
      </c>
      <c r="L688" s="108">
        <v>2019</v>
      </c>
      <c r="M688" s="108">
        <v>3949</v>
      </c>
      <c r="N688" s="109" t="s">
        <v>1854</v>
      </c>
      <c r="O688" s="111" t="s">
        <v>1927</v>
      </c>
      <c r="P688" s="109" t="s">
        <v>1928</v>
      </c>
      <c r="Q688" s="109" t="s">
        <v>1928</v>
      </c>
      <c r="R688" s="108">
        <v>1</v>
      </c>
      <c r="S688" s="111" t="s">
        <v>139</v>
      </c>
      <c r="T688" s="108">
        <v>1010803</v>
      </c>
      <c r="U688" s="108">
        <v>800</v>
      </c>
      <c r="V688" s="108">
        <v>1040</v>
      </c>
      <c r="W688" s="108">
        <v>99</v>
      </c>
      <c r="X688" s="113">
        <v>2019</v>
      </c>
      <c r="Y688" s="113">
        <v>371</v>
      </c>
      <c r="Z688" s="113">
        <v>0</v>
      </c>
      <c r="AA688" s="114" t="s">
        <v>13</v>
      </c>
      <c r="AB688" s="108">
        <v>1149</v>
      </c>
      <c r="AC688" s="109" t="s">
        <v>14</v>
      </c>
      <c r="AD688" s="152" t="s">
        <v>1929</v>
      </c>
      <c r="AE688" s="152" t="s">
        <v>14</v>
      </c>
      <c r="AF688" s="153">
        <f t="shared" si="41"/>
        <v>-26</v>
      </c>
      <c r="AG688" s="154">
        <f t="shared" si="42"/>
        <v>132</v>
      </c>
      <c r="AH688" s="155">
        <f t="shared" si="43"/>
        <v>-3432</v>
      </c>
      <c r="AI688" s="156"/>
    </row>
    <row r="689" spans="1:35" ht="120">
      <c r="A689" s="108">
        <v>2019</v>
      </c>
      <c r="B689" s="108">
        <v>624</v>
      </c>
      <c r="C689" s="109" t="s">
        <v>1774</v>
      </c>
      <c r="D689" s="150" t="s">
        <v>1930</v>
      </c>
      <c r="E689" s="109" t="s">
        <v>1774</v>
      </c>
      <c r="F689" s="157" t="s">
        <v>1931</v>
      </c>
      <c r="G689" s="112">
        <v>100.65</v>
      </c>
      <c r="H689" s="112">
        <v>18.15</v>
      </c>
      <c r="I689" s="143" t="s">
        <v>125</v>
      </c>
      <c r="J689" s="112">
        <f t="shared" si="40"/>
        <v>82.5</v>
      </c>
      <c r="K689" s="151" t="s">
        <v>1041</v>
      </c>
      <c r="L689" s="108">
        <v>2019</v>
      </c>
      <c r="M689" s="108">
        <v>4001</v>
      </c>
      <c r="N689" s="109" t="s">
        <v>1774</v>
      </c>
      <c r="O689" s="111" t="s">
        <v>1042</v>
      </c>
      <c r="P689" s="109" t="s">
        <v>310</v>
      </c>
      <c r="Q689" s="109" t="s">
        <v>126</v>
      </c>
      <c r="R689" s="108">
        <v>2</v>
      </c>
      <c r="S689" s="111" t="s">
        <v>129</v>
      </c>
      <c r="T689" s="108">
        <v>1010803</v>
      </c>
      <c r="U689" s="108">
        <v>800</v>
      </c>
      <c r="V689" s="108">
        <v>1043</v>
      </c>
      <c r="W689" s="108">
        <v>1</v>
      </c>
      <c r="X689" s="113">
        <v>2019</v>
      </c>
      <c r="Y689" s="113">
        <v>9</v>
      </c>
      <c r="Z689" s="113">
        <v>0</v>
      </c>
      <c r="AA689" s="114" t="s">
        <v>13</v>
      </c>
      <c r="AB689" s="108">
        <v>1153</v>
      </c>
      <c r="AC689" s="109" t="s">
        <v>14</v>
      </c>
      <c r="AD689" s="152" t="s">
        <v>1932</v>
      </c>
      <c r="AE689" s="152" t="s">
        <v>14</v>
      </c>
      <c r="AF689" s="153">
        <f t="shared" si="41"/>
        <v>-28</v>
      </c>
      <c r="AG689" s="154">
        <f t="shared" si="42"/>
        <v>82.5</v>
      </c>
      <c r="AH689" s="155">
        <f t="shared" si="43"/>
        <v>-2310</v>
      </c>
      <c r="AI689" s="156"/>
    </row>
    <row r="690" spans="1:35" ht="120">
      <c r="A690" s="108">
        <v>2019</v>
      </c>
      <c r="B690" s="108">
        <v>625</v>
      </c>
      <c r="C690" s="109" t="s">
        <v>14</v>
      </c>
      <c r="D690" s="150" t="s">
        <v>1933</v>
      </c>
      <c r="E690" s="109" t="s">
        <v>1774</v>
      </c>
      <c r="F690" s="157" t="s">
        <v>1931</v>
      </c>
      <c r="G690" s="112">
        <v>44.24</v>
      </c>
      <c r="H690" s="112">
        <v>8</v>
      </c>
      <c r="I690" s="143" t="s">
        <v>125</v>
      </c>
      <c r="J690" s="112">
        <f t="shared" si="40"/>
        <v>36.24</v>
      </c>
      <c r="K690" s="151" t="s">
        <v>227</v>
      </c>
      <c r="L690" s="108">
        <v>2019</v>
      </c>
      <c r="M690" s="108">
        <v>4013</v>
      </c>
      <c r="N690" s="109" t="s">
        <v>1741</v>
      </c>
      <c r="O690" s="111" t="s">
        <v>228</v>
      </c>
      <c r="P690" s="109" t="s">
        <v>229</v>
      </c>
      <c r="Q690" s="109" t="s">
        <v>230</v>
      </c>
      <c r="R690" s="108">
        <v>8</v>
      </c>
      <c r="S690" s="111" t="s">
        <v>146</v>
      </c>
      <c r="T690" s="108">
        <v>1080203</v>
      </c>
      <c r="U690" s="108">
        <v>2890</v>
      </c>
      <c r="V690" s="108">
        <v>1937</v>
      </c>
      <c r="W690" s="108">
        <v>99</v>
      </c>
      <c r="X690" s="113">
        <v>2019</v>
      </c>
      <c r="Y690" s="113">
        <v>85</v>
      </c>
      <c r="Z690" s="113">
        <v>0</v>
      </c>
      <c r="AA690" s="114" t="s">
        <v>13</v>
      </c>
      <c r="AB690" s="108">
        <v>1151</v>
      </c>
      <c r="AC690" s="109" t="s">
        <v>14</v>
      </c>
      <c r="AD690" s="152" t="s">
        <v>1934</v>
      </c>
      <c r="AE690" s="152" t="s">
        <v>14</v>
      </c>
      <c r="AF690" s="153">
        <f t="shared" si="41"/>
        <v>-29</v>
      </c>
      <c r="AG690" s="154">
        <f t="shared" si="42"/>
        <v>36.24</v>
      </c>
      <c r="AH690" s="155">
        <f t="shared" si="43"/>
        <v>-1050.96</v>
      </c>
      <c r="AI690" s="156"/>
    </row>
    <row r="691" spans="1:35" ht="120">
      <c r="A691" s="108">
        <v>2019</v>
      </c>
      <c r="B691" s="108">
        <v>625</v>
      </c>
      <c r="C691" s="109" t="s">
        <v>14</v>
      </c>
      <c r="D691" s="150" t="s">
        <v>1933</v>
      </c>
      <c r="E691" s="109" t="s">
        <v>1774</v>
      </c>
      <c r="F691" s="157" t="s">
        <v>1931</v>
      </c>
      <c r="G691" s="112">
        <v>23.82</v>
      </c>
      <c r="H691" s="112">
        <v>4.27</v>
      </c>
      <c r="I691" s="143" t="s">
        <v>125</v>
      </c>
      <c r="J691" s="112">
        <f t="shared" si="40"/>
        <v>19.55</v>
      </c>
      <c r="K691" s="151" t="s">
        <v>227</v>
      </c>
      <c r="L691" s="108">
        <v>2019</v>
      </c>
      <c r="M691" s="108">
        <v>4013</v>
      </c>
      <c r="N691" s="109" t="s">
        <v>1741</v>
      </c>
      <c r="O691" s="111" t="s">
        <v>228</v>
      </c>
      <c r="P691" s="109" t="s">
        <v>229</v>
      </c>
      <c r="Q691" s="109" t="s">
        <v>230</v>
      </c>
      <c r="R691" s="108">
        <v>8</v>
      </c>
      <c r="S691" s="111" t="s">
        <v>146</v>
      </c>
      <c r="T691" s="108">
        <v>1080203</v>
      </c>
      <c r="U691" s="108">
        <v>2890</v>
      </c>
      <c r="V691" s="108">
        <v>1937</v>
      </c>
      <c r="W691" s="108">
        <v>99</v>
      </c>
      <c r="X691" s="113">
        <v>2019</v>
      </c>
      <c r="Y691" s="113">
        <v>277</v>
      </c>
      <c r="Z691" s="113">
        <v>0</v>
      </c>
      <c r="AA691" s="114" t="s">
        <v>13</v>
      </c>
      <c r="AB691" s="108">
        <v>1152</v>
      </c>
      <c r="AC691" s="109" t="s">
        <v>14</v>
      </c>
      <c r="AD691" s="152" t="s">
        <v>1934</v>
      </c>
      <c r="AE691" s="152" t="s">
        <v>14</v>
      </c>
      <c r="AF691" s="153">
        <f t="shared" si="41"/>
        <v>-29</v>
      </c>
      <c r="AG691" s="154">
        <f t="shared" si="42"/>
        <v>19.55</v>
      </c>
      <c r="AH691" s="155">
        <f t="shared" si="43"/>
        <v>-566.95</v>
      </c>
      <c r="AI691" s="156"/>
    </row>
    <row r="692" spans="1:35" ht="96">
      <c r="A692" s="108">
        <v>2019</v>
      </c>
      <c r="B692" s="108">
        <v>626</v>
      </c>
      <c r="C692" s="109" t="s">
        <v>1935</v>
      </c>
      <c r="D692" s="150" t="s">
        <v>1936</v>
      </c>
      <c r="E692" s="109" t="s">
        <v>1935</v>
      </c>
      <c r="F692" s="157" t="s">
        <v>1937</v>
      </c>
      <c r="G692" s="112">
        <v>5887.5</v>
      </c>
      <c r="H692" s="112">
        <v>535.23</v>
      </c>
      <c r="I692" s="143" t="s">
        <v>125</v>
      </c>
      <c r="J692" s="112">
        <f t="shared" si="40"/>
        <v>5352.27</v>
      </c>
      <c r="K692" s="151" t="s">
        <v>126</v>
      </c>
      <c r="L692" s="108">
        <v>2019</v>
      </c>
      <c r="M692" s="108">
        <v>4051</v>
      </c>
      <c r="N692" s="109" t="s">
        <v>1935</v>
      </c>
      <c r="O692" s="111" t="s">
        <v>215</v>
      </c>
      <c r="P692" s="109" t="s">
        <v>216</v>
      </c>
      <c r="Q692" s="109" t="s">
        <v>216</v>
      </c>
      <c r="R692" s="108">
        <v>8</v>
      </c>
      <c r="S692" s="111" t="s">
        <v>146</v>
      </c>
      <c r="T692" s="108">
        <v>1090503</v>
      </c>
      <c r="U692" s="108">
        <v>3550</v>
      </c>
      <c r="V692" s="108">
        <v>1738</v>
      </c>
      <c r="W692" s="108">
        <v>99</v>
      </c>
      <c r="X692" s="113">
        <v>2019</v>
      </c>
      <c r="Y692" s="113">
        <v>125</v>
      </c>
      <c r="Z692" s="113">
        <v>0</v>
      </c>
      <c r="AA692" s="114" t="s">
        <v>1935</v>
      </c>
      <c r="AB692" s="108">
        <v>1259</v>
      </c>
      <c r="AC692" s="109" t="s">
        <v>1938</v>
      </c>
      <c r="AD692" s="152" t="s">
        <v>1939</v>
      </c>
      <c r="AE692" s="152" t="s">
        <v>1938</v>
      </c>
      <c r="AF692" s="153">
        <f t="shared" si="41"/>
        <v>-16</v>
      </c>
      <c r="AG692" s="154">
        <f t="shared" si="42"/>
        <v>5352.27</v>
      </c>
      <c r="AH692" s="155">
        <f t="shared" si="43"/>
        <v>-85636.32</v>
      </c>
      <c r="AI692" s="156"/>
    </row>
    <row r="693" spans="1:35" ht="144">
      <c r="A693" s="108">
        <v>2019</v>
      </c>
      <c r="B693" s="108">
        <v>627</v>
      </c>
      <c r="C693" s="109" t="s">
        <v>1935</v>
      </c>
      <c r="D693" s="150" t="s">
        <v>1940</v>
      </c>
      <c r="E693" s="109" t="s">
        <v>1741</v>
      </c>
      <c r="F693" s="157" t="s">
        <v>1941</v>
      </c>
      <c r="G693" s="112">
        <v>623.57</v>
      </c>
      <c r="H693" s="112">
        <v>112.45</v>
      </c>
      <c r="I693" s="143" t="s">
        <v>125</v>
      </c>
      <c r="J693" s="112">
        <f t="shared" si="40"/>
        <v>511.12000000000006</v>
      </c>
      <c r="K693" s="151" t="s">
        <v>1942</v>
      </c>
      <c r="L693" s="108">
        <v>2019</v>
      </c>
      <c r="M693" s="108">
        <v>4030</v>
      </c>
      <c r="N693" s="109" t="s">
        <v>1935</v>
      </c>
      <c r="O693" s="111" t="s">
        <v>750</v>
      </c>
      <c r="P693" s="109" t="s">
        <v>751</v>
      </c>
      <c r="Q693" s="109" t="s">
        <v>751</v>
      </c>
      <c r="R693" s="108">
        <v>1</v>
      </c>
      <c r="S693" s="111" t="s">
        <v>139</v>
      </c>
      <c r="T693" s="108">
        <v>1010802</v>
      </c>
      <c r="U693" s="108">
        <v>790</v>
      </c>
      <c r="V693" s="108">
        <v>1043</v>
      </c>
      <c r="W693" s="108">
        <v>99</v>
      </c>
      <c r="X693" s="113">
        <v>2019</v>
      </c>
      <c r="Y693" s="113">
        <v>381</v>
      </c>
      <c r="Z693" s="113">
        <v>0</v>
      </c>
      <c r="AA693" s="114" t="s">
        <v>1935</v>
      </c>
      <c r="AB693" s="108">
        <v>1271</v>
      </c>
      <c r="AC693" s="109" t="s">
        <v>1938</v>
      </c>
      <c r="AD693" s="152" t="s">
        <v>1939</v>
      </c>
      <c r="AE693" s="152" t="s">
        <v>1938</v>
      </c>
      <c r="AF693" s="153">
        <f t="shared" si="41"/>
        <v>-16</v>
      </c>
      <c r="AG693" s="154">
        <f t="shared" si="42"/>
        <v>511.12000000000006</v>
      </c>
      <c r="AH693" s="155">
        <f t="shared" si="43"/>
        <v>-8177.920000000001</v>
      </c>
      <c r="AI693" s="156"/>
    </row>
    <row r="694" spans="1:35" ht="48">
      <c r="A694" s="108">
        <v>2019</v>
      </c>
      <c r="B694" s="108">
        <v>628</v>
      </c>
      <c r="C694" s="109" t="s">
        <v>1935</v>
      </c>
      <c r="D694" s="150" t="s">
        <v>1943</v>
      </c>
      <c r="E694" s="109" t="s">
        <v>1839</v>
      </c>
      <c r="F694" s="157" t="s">
        <v>1944</v>
      </c>
      <c r="G694" s="112">
        <v>412.36</v>
      </c>
      <c r="H694" s="112">
        <v>74.36</v>
      </c>
      <c r="I694" s="143" t="s">
        <v>125</v>
      </c>
      <c r="J694" s="112">
        <f t="shared" si="40"/>
        <v>338</v>
      </c>
      <c r="K694" s="151" t="s">
        <v>1645</v>
      </c>
      <c r="L694" s="108">
        <v>2019</v>
      </c>
      <c r="M694" s="108">
        <v>4039</v>
      </c>
      <c r="N694" s="109" t="s">
        <v>1935</v>
      </c>
      <c r="O694" s="111" t="s">
        <v>1646</v>
      </c>
      <c r="P694" s="109" t="s">
        <v>1647</v>
      </c>
      <c r="Q694" s="109" t="s">
        <v>1647</v>
      </c>
      <c r="R694" s="108">
        <v>2</v>
      </c>
      <c r="S694" s="111" t="s">
        <v>129</v>
      </c>
      <c r="T694" s="108">
        <v>1010803</v>
      </c>
      <c r="U694" s="108">
        <v>800</v>
      </c>
      <c r="V694" s="108">
        <v>1043</v>
      </c>
      <c r="W694" s="108">
        <v>1</v>
      </c>
      <c r="X694" s="113">
        <v>2019</v>
      </c>
      <c r="Y694" s="113">
        <v>333</v>
      </c>
      <c r="Z694" s="113">
        <v>0</v>
      </c>
      <c r="AA694" s="114" t="s">
        <v>1935</v>
      </c>
      <c r="AB694" s="108">
        <v>1262</v>
      </c>
      <c r="AC694" s="109" t="s">
        <v>1938</v>
      </c>
      <c r="AD694" s="152" t="s">
        <v>1939</v>
      </c>
      <c r="AE694" s="152" t="s">
        <v>1938</v>
      </c>
      <c r="AF694" s="153">
        <f t="shared" si="41"/>
        <v>-16</v>
      </c>
      <c r="AG694" s="154">
        <f t="shared" si="42"/>
        <v>338</v>
      </c>
      <c r="AH694" s="155">
        <f t="shared" si="43"/>
        <v>-5408</v>
      </c>
      <c r="AI694" s="156"/>
    </row>
    <row r="695" spans="1:35" ht="60">
      <c r="A695" s="108">
        <v>2019</v>
      </c>
      <c r="B695" s="108">
        <v>629</v>
      </c>
      <c r="C695" s="109" t="s">
        <v>1935</v>
      </c>
      <c r="D695" s="150" t="s">
        <v>1945</v>
      </c>
      <c r="E695" s="109" t="s">
        <v>1839</v>
      </c>
      <c r="F695" s="157" t="s">
        <v>1946</v>
      </c>
      <c r="G695" s="112">
        <v>960.29</v>
      </c>
      <c r="H695" s="112">
        <v>36.93</v>
      </c>
      <c r="I695" s="143" t="s">
        <v>125</v>
      </c>
      <c r="J695" s="112">
        <f t="shared" si="40"/>
        <v>923.36</v>
      </c>
      <c r="K695" s="151" t="s">
        <v>1651</v>
      </c>
      <c r="L695" s="108">
        <v>2019</v>
      </c>
      <c r="M695" s="108">
        <v>4042</v>
      </c>
      <c r="N695" s="109" t="s">
        <v>1935</v>
      </c>
      <c r="O695" s="111" t="s">
        <v>1646</v>
      </c>
      <c r="P695" s="109" t="s">
        <v>1647</v>
      </c>
      <c r="Q695" s="109" t="s">
        <v>1647</v>
      </c>
      <c r="R695" s="108">
        <v>6</v>
      </c>
      <c r="S695" s="111" t="s">
        <v>250</v>
      </c>
      <c r="T695" s="108">
        <v>1100403</v>
      </c>
      <c r="U695" s="108">
        <v>4100</v>
      </c>
      <c r="V695" s="108">
        <v>1782</v>
      </c>
      <c r="W695" s="108">
        <v>99</v>
      </c>
      <c r="X695" s="113">
        <v>2019</v>
      </c>
      <c r="Y695" s="113">
        <v>301</v>
      </c>
      <c r="Z695" s="113">
        <v>0</v>
      </c>
      <c r="AA695" s="114" t="s">
        <v>1935</v>
      </c>
      <c r="AB695" s="108">
        <v>1266</v>
      </c>
      <c r="AC695" s="109" t="s">
        <v>1938</v>
      </c>
      <c r="AD695" s="152" t="s">
        <v>1939</v>
      </c>
      <c r="AE695" s="152" t="s">
        <v>1938</v>
      </c>
      <c r="AF695" s="153">
        <f t="shared" si="41"/>
        <v>-16</v>
      </c>
      <c r="AG695" s="154">
        <f t="shared" si="42"/>
        <v>923.36</v>
      </c>
      <c r="AH695" s="155">
        <f t="shared" si="43"/>
        <v>-14773.76</v>
      </c>
      <c r="AI695" s="156"/>
    </row>
    <row r="696" spans="1:35" ht="48">
      <c r="A696" s="108">
        <v>2019</v>
      </c>
      <c r="B696" s="108">
        <v>630</v>
      </c>
      <c r="C696" s="109" t="s">
        <v>1935</v>
      </c>
      <c r="D696" s="150" t="s">
        <v>1947</v>
      </c>
      <c r="E696" s="109" t="s">
        <v>1839</v>
      </c>
      <c r="F696" s="157" t="s">
        <v>1948</v>
      </c>
      <c r="G696" s="112">
        <v>1357.66</v>
      </c>
      <c r="H696" s="112">
        <v>52.22</v>
      </c>
      <c r="I696" s="143" t="s">
        <v>125</v>
      </c>
      <c r="J696" s="112">
        <f t="shared" si="40"/>
        <v>1305.44</v>
      </c>
      <c r="K696" s="151" t="s">
        <v>1651</v>
      </c>
      <c r="L696" s="108">
        <v>2019</v>
      </c>
      <c r="M696" s="108">
        <v>4043</v>
      </c>
      <c r="N696" s="109" t="s">
        <v>1935</v>
      </c>
      <c r="O696" s="111" t="s">
        <v>1646</v>
      </c>
      <c r="P696" s="109" t="s">
        <v>1647</v>
      </c>
      <c r="Q696" s="109" t="s">
        <v>1647</v>
      </c>
      <c r="R696" s="108">
        <v>5</v>
      </c>
      <c r="S696" s="111" t="s">
        <v>167</v>
      </c>
      <c r="T696" s="108">
        <v>1040203</v>
      </c>
      <c r="U696" s="108">
        <v>1570</v>
      </c>
      <c r="V696" s="108">
        <v>1420</v>
      </c>
      <c r="W696" s="108">
        <v>99</v>
      </c>
      <c r="X696" s="113">
        <v>2019</v>
      </c>
      <c r="Y696" s="113">
        <v>300</v>
      </c>
      <c r="Z696" s="113">
        <v>0</v>
      </c>
      <c r="AA696" s="114" t="s">
        <v>1935</v>
      </c>
      <c r="AB696" s="108">
        <v>1264</v>
      </c>
      <c r="AC696" s="109" t="s">
        <v>1938</v>
      </c>
      <c r="AD696" s="152" t="s">
        <v>1939</v>
      </c>
      <c r="AE696" s="152" t="s">
        <v>1938</v>
      </c>
      <c r="AF696" s="153">
        <f t="shared" si="41"/>
        <v>-16</v>
      </c>
      <c r="AG696" s="154">
        <f t="shared" si="42"/>
        <v>1305.44</v>
      </c>
      <c r="AH696" s="155">
        <f t="shared" si="43"/>
        <v>-20887.04</v>
      </c>
      <c r="AI696" s="156"/>
    </row>
    <row r="697" spans="1:35" ht="84">
      <c r="A697" s="108">
        <v>2019</v>
      </c>
      <c r="B697" s="108">
        <v>631</v>
      </c>
      <c r="C697" s="109" t="s">
        <v>1935</v>
      </c>
      <c r="D697" s="150" t="s">
        <v>1949</v>
      </c>
      <c r="E697" s="109" t="s">
        <v>1839</v>
      </c>
      <c r="F697" s="157" t="s">
        <v>1950</v>
      </c>
      <c r="G697" s="112">
        <v>1665.3</v>
      </c>
      <c r="H697" s="112">
        <v>64.05</v>
      </c>
      <c r="I697" s="143" t="s">
        <v>125</v>
      </c>
      <c r="J697" s="112">
        <f t="shared" si="40"/>
        <v>1601.25</v>
      </c>
      <c r="K697" s="151" t="s">
        <v>1651</v>
      </c>
      <c r="L697" s="108">
        <v>2019</v>
      </c>
      <c r="M697" s="108">
        <v>4041</v>
      </c>
      <c r="N697" s="109" t="s">
        <v>1935</v>
      </c>
      <c r="O697" s="111" t="s">
        <v>1646</v>
      </c>
      <c r="P697" s="109" t="s">
        <v>1647</v>
      </c>
      <c r="Q697" s="109" t="s">
        <v>1647</v>
      </c>
      <c r="R697" s="108">
        <v>5</v>
      </c>
      <c r="S697" s="111" t="s">
        <v>167</v>
      </c>
      <c r="T697" s="108">
        <v>1040503</v>
      </c>
      <c r="U697" s="108">
        <v>1900</v>
      </c>
      <c r="V697" s="108">
        <v>1416</v>
      </c>
      <c r="W697" s="108">
        <v>1</v>
      </c>
      <c r="X697" s="113">
        <v>2019</v>
      </c>
      <c r="Y697" s="113">
        <v>298</v>
      </c>
      <c r="Z697" s="113">
        <v>0</v>
      </c>
      <c r="AA697" s="114" t="s">
        <v>1935</v>
      </c>
      <c r="AB697" s="108">
        <v>1265</v>
      </c>
      <c r="AC697" s="109" t="s">
        <v>1938</v>
      </c>
      <c r="AD697" s="152" t="s">
        <v>1939</v>
      </c>
      <c r="AE697" s="152" t="s">
        <v>1938</v>
      </c>
      <c r="AF697" s="153">
        <f t="shared" si="41"/>
        <v>-16</v>
      </c>
      <c r="AG697" s="154">
        <f t="shared" si="42"/>
        <v>1601.25</v>
      </c>
      <c r="AH697" s="155">
        <f t="shared" si="43"/>
        <v>-25620</v>
      </c>
      <c r="AI697" s="156"/>
    </row>
    <row r="698" spans="1:35" ht="24">
      <c r="A698" s="108">
        <v>2019</v>
      </c>
      <c r="B698" s="108">
        <v>632</v>
      </c>
      <c r="C698" s="109" t="s">
        <v>1951</v>
      </c>
      <c r="D698" s="150" t="s">
        <v>1952</v>
      </c>
      <c r="E698" s="109" t="s">
        <v>1840</v>
      </c>
      <c r="F698" s="157" t="s">
        <v>1953</v>
      </c>
      <c r="G698" s="112">
        <v>600</v>
      </c>
      <c r="H698" s="112">
        <v>0</v>
      </c>
      <c r="I698" s="143" t="s">
        <v>125</v>
      </c>
      <c r="J698" s="112">
        <f t="shared" si="40"/>
        <v>600</v>
      </c>
      <c r="K698" s="151" t="s">
        <v>126</v>
      </c>
      <c r="L698" s="108">
        <v>0</v>
      </c>
      <c r="M698" s="108">
        <v>3998</v>
      </c>
      <c r="N698" s="109"/>
      <c r="O698" s="111" t="s">
        <v>534</v>
      </c>
      <c r="P698" s="109" t="s">
        <v>535</v>
      </c>
      <c r="Q698" s="109" t="s">
        <v>535</v>
      </c>
      <c r="R698" s="108">
        <v>2</v>
      </c>
      <c r="S698" s="111" t="s">
        <v>129</v>
      </c>
      <c r="T698" s="108">
        <v>1010303</v>
      </c>
      <c r="U698" s="108">
        <v>250</v>
      </c>
      <c r="V698" s="108">
        <v>1054</v>
      </c>
      <c r="W698" s="108">
        <v>99</v>
      </c>
      <c r="X698" s="113">
        <v>2019</v>
      </c>
      <c r="Y698" s="113">
        <v>271</v>
      </c>
      <c r="Z698" s="113">
        <v>0</v>
      </c>
      <c r="AA698" s="114" t="s">
        <v>126</v>
      </c>
      <c r="AB698" s="108">
        <v>1177</v>
      </c>
      <c r="AC698" s="109" t="s">
        <v>1951</v>
      </c>
      <c r="AD698" s="152" t="s">
        <v>1954</v>
      </c>
      <c r="AE698" s="152" t="s">
        <v>1951</v>
      </c>
      <c r="AF698" s="153">
        <f t="shared" si="41"/>
        <v>-30</v>
      </c>
      <c r="AG698" s="154">
        <f t="shared" si="42"/>
        <v>600</v>
      </c>
      <c r="AH698" s="155">
        <f t="shared" si="43"/>
        <v>-18000</v>
      </c>
      <c r="AI698" s="156"/>
    </row>
    <row r="699" spans="1:35" ht="48">
      <c r="A699" s="108">
        <v>2019</v>
      </c>
      <c r="B699" s="108">
        <v>632</v>
      </c>
      <c r="C699" s="109" t="s">
        <v>1951</v>
      </c>
      <c r="D699" s="150" t="s">
        <v>1952</v>
      </c>
      <c r="E699" s="109" t="s">
        <v>1840</v>
      </c>
      <c r="F699" s="157" t="s">
        <v>1955</v>
      </c>
      <c r="G699" s="112">
        <v>132</v>
      </c>
      <c r="H699" s="112">
        <v>132</v>
      </c>
      <c r="I699" s="143" t="s">
        <v>125</v>
      </c>
      <c r="J699" s="112">
        <f t="shared" si="40"/>
        <v>0</v>
      </c>
      <c r="K699" s="151" t="s">
        <v>126</v>
      </c>
      <c r="L699" s="108">
        <v>2019</v>
      </c>
      <c r="M699" s="108">
        <v>3998</v>
      </c>
      <c r="N699" s="109" t="s">
        <v>1774</v>
      </c>
      <c r="O699" s="111" t="s">
        <v>534</v>
      </c>
      <c r="P699" s="109" t="s">
        <v>535</v>
      </c>
      <c r="Q699" s="109" t="s">
        <v>535</v>
      </c>
      <c r="R699" s="108">
        <v>2</v>
      </c>
      <c r="S699" s="111" t="s">
        <v>129</v>
      </c>
      <c r="T699" s="108">
        <v>1010303</v>
      </c>
      <c r="U699" s="108">
        <v>250</v>
      </c>
      <c r="V699" s="108">
        <v>1054</v>
      </c>
      <c r="W699" s="108">
        <v>99</v>
      </c>
      <c r="X699" s="113">
        <v>2019</v>
      </c>
      <c r="Y699" s="113">
        <v>271</v>
      </c>
      <c r="Z699" s="113">
        <v>0</v>
      </c>
      <c r="AA699" s="114" t="s">
        <v>126</v>
      </c>
      <c r="AB699" s="108">
        <v>1176</v>
      </c>
      <c r="AC699" s="109" t="s">
        <v>1951</v>
      </c>
      <c r="AD699" s="152" t="s">
        <v>1932</v>
      </c>
      <c r="AE699" s="152" t="s">
        <v>1951</v>
      </c>
      <c r="AF699" s="153">
        <f t="shared" si="41"/>
        <v>-24</v>
      </c>
      <c r="AG699" s="154">
        <f t="shared" si="42"/>
        <v>0</v>
      </c>
      <c r="AH699" s="155">
        <f t="shared" si="43"/>
        <v>0</v>
      </c>
      <c r="AI699" s="156"/>
    </row>
    <row r="700" spans="1:35" ht="48">
      <c r="A700" s="108">
        <v>2019</v>
      </c>
      <c r="B700" s="108">
        <v>633</v>
      </c>
      <c r="C700" s="109" t="s">
        <v>1752</v>
      </c>
      <c r="D700" s="150" t="s">
        <v>1956</v>
      </c>
      <c r="E700" s="109" t="s">
        <v>1839</v>
      </c>
      <c r="F700" s="157" t="s">
        <v>1957</v>
      </c>
      <c r="G700" s="112">
        <v>662.27</v>
      </c>
      <c r="H700" s="112">
        <v>25.47</v>
      </c>
      <c r="I700" s="143" t="s">
        <v>125</v>
      </c>
      <c r="J700" s="112">
        <f t="shared" si="40"/>
        <v>636.8</v>
      </c>
      <c r="K700" s="151" t="s">
        <v>1651</v>
      </c>
      <c r="L700" s="108">
        <v>2019</v>
      </c>
      <c r="M700" s="108">
        <v>4079</v>
      </c>
      <c r="N700" s="109" t="s">
        <v>1752</v>
      </c>
      <c r="O700" s="111" t="s">
        <v>1646</v>
      </c>
      <c r="P700" s="109" t="s">
        <v>1647</v>
      </c>
      <c r="Q700" s="109" t="s">
        <v>1647</v>
      </c>
      <c r="R700" s="108">
        <v>5</v>
      </c>
      <c r="S700" s="111" t="s">
        <v>167</v>
      </c>
      <c r="T700" s="108">
        <v>1040103</v>
      </c>
      <c r="U700" s="108">
        <v>1460</v>
      </c>
      <c r="V700" s="108">
        <v>1346</v>
      </c>
      <c r="W700" s="108">
        <v>3</v>
      </c>
      <c r="X700" s="113">
        <v>2019</v>
      </c>
      <c r="Y700" s="113">
        <v>299</v>
      </c>
      <c r="Z700" s="113">
        <v>0</v>
      </c>
      <c r="AA700" s="114" t="s">
        <v>1935</v>
      </c>
      <c r="AB700" s="108">
        <v>1263</v>
      </c>
      <c r="AC700" s="109" t="s">
        <v>1938</v>
      </c>
      <c r="AD700" s="152" t="s">
        <v>1958</v>
      </c>
      <c r="AE700" s="152" t="s">
        <v>1938</v>
      </c>
      <c r="AF700" s="153">
        <f t="shared" si="41"/>
        <v>-18</v>
      </c>
      <c r="AG700" s="154">
        <f t="shared" si="42"/>
        <v>636.8</v>
      </c>
      <c r="AH700" s="155">
        <f t="shared" si="43"/>
        <v>-11462.4</v>
      </c>
      <c r="AI700" s="156"/>
    </row>
    <row r="701" spans="1:35" ht="96">
      <c r="A701" s="108">
        <v>2019</v>
      </c>
      <c r="B701" s="108">
        <v>634</v>
      </c>
      <c r="C701" s="109" t="s">
        <v>1752</v>
      </c>
      <c r="D701" s="150" t="s">
        <v>1959</v>
      </c>
      <c r="E701" s="109" t="s">
        <v>1839</v>
      </c>
      <c r="F701" s="157" t="s">
        <v>1960</v>
      </c>
      <c r="G701" s="112">
        <v>881.5</v>
      </c>
      <c r="H701" s="112">
        <v>158.96</v>
      </c>
      <c r="I701" s="143" t="s">
        <v>125</v>
      </c>
      <c r="J701" s="112">
        <f t="shared" si="40"/>
        <v>722.54</v>
      </c>
      <c r="K701" s="151" t="s">
        <v>227</v>
      </c>
      <c r="L701" s="108">
        <v>2019</v>
      </c>
      <c r="M701" s="108">
        <v>4054</v>
      </c>
      <c r="N701" s="109" t="s">
        <v>1951</v>
      </c>
      <c r="O701" s="111" t="s">
        <v>228</v>
      </c>
      <c r="P701" s="109" t="s">
        <v>229</v>
      </c>
      <c r="Q701" s="109" t="s">
        <v>230</v>
      </c>
      <c r="R701" s="108">
        <v>8</v>
      </c>
      <c r="S701" s="111" t="s">
        <v>146</v>
      </c>
      <c r="T701" s="108">
        <v>1080203</v>
      </c>
      <c r="U701" s="108">
        <v>2890</v>
      </c>
      <c r="V701" s="108">
        <v>1937</v>
      </c>
      <c r="W701" s="108">
        <v>99</v>
      </c>
      <c r="X701" s="113">
        <v>2019</v>
      </c>
      <c r="Y701" s="113">
        <v>277</v>
      </c>
      <c r="Z701" s="113">
        <v>0</v>
      </c>
      <c r="AA701" s="114" t="s">
        <v>1935</v>
      </c>
      <c r="AB701" s="108">
        <v>1260</v>
      </c>
      <c r="AC701" s="109" t="s">
        <v>1938</v>
      </c>
      <c r="AD701" s="152" t="s">
        <v>1954</v>
      </c>
      <c r="AE701" s="152" t="s">
        <v>1938</v>
      </c>
      <c r="AF701" s="153">
        <f t="shared" si="41"/>
        <v>-17</v>
      </c>
      <c r="AG701" s="154">
        <f t="shared" si="42"/>
        <v>722.54</v>
      </c>
      <c r="AH701" s="155">
        <f t="shared" si="43"/>
        <v>-12283.18</v>
      </c>
      <c r="AI701" s="156"/>
    </row>
    <row r="702" spans="1:35" ht="36">
      <c r="A702" s="108">
        <v>2019</v>
      </c>
      <c r="B702" s="108">
        <v>635</v>
      </c>
      <c r="C702" s="109" t="s">
        <v>1752</v>
      </c>
      <c r="D702" s="150" t="s">
        <v>1961</v>
      </c>
      <c r="E702" s="109" t="s">
        <v>1839</v>
      </c>
      <c r="F702" s="157" t="s">
        <v>1962</v>
      </c>
      <c r="G702" s="112">
        <v>141.23</v>
      </c>
      <c r="H702" s="112">
        <v>25.47</v>
      </c>
      <c r="I702" s="143" t="s">
        <v>125</v>
      </c>
      <c r="J702" s="112">
        <f t="shared" si="40"/>
        <v>115.75999999999999</v>
      </c>
      <c r="K702" s="151" t="s">
        <v>380</v>
      </c>
      <c r="L702" s="108">
        <v>2019</v>
      </c>
      <c r="M702" s="108">
        <v>4074</v>
      </c>
      <c r="N702" s="109" t="s">
        <v>1752</v>
      </c>
      <c r="O702" s="111" t="s">
        <v>233</v>
      </c>
      <c r="P702" s="109" t="s">
        <v>234</v>
      </c>
      <c r="Q702" s="109" t="s">
        <v>235</v>
      </c>
      <c r="R702" s="108">
        <v>1</v>
      </c>
      <c r="S702" s="111" t="s">
        <v>139</v>
      </c>
      <c r="T702" s="108">
        <v>1010802</v>
      </c>
      <c r="U702" s="108">
        <v>790</v>
      </c>
      <c r="V702" s="108">
        <v>1056</v>
      </c>
      <c r="W702" s="108">
        <v>99</v>
      </c>
      <c r="X702" s="113">
        <v>2019</v>
      </c>
      <c r="Y702" s="113">
        <v>12</v>
      </c>
      <c r="Z702" s="113">
        <v>0</v>
      </c>
      <c r="AA702" s="114" t="s">
        <v>1935</v>
      </c>
      <c r="AB702" s="108">
        <v>1261</v>
      </c>
      <c r="AC702" s="109" t="s">
        <v>1938</v>
      </c>
      <c r="AD702" s="152" t="s">
        <v>1958</v>
      </c>
      <c r="AE702" s="152" t="s">
        <v>1938</v>
      </c>
      <c r="AF702" s="153">
        <f t="shared" si="41"/>
        <v>-18</v>
      </c>
      <c r="AG702" s="154">
        <f t="shared" si="42"/>
        <v>115.75999999999999</v>
      </c>
      <c r="AH702" s="155">
        <f t="shared" si="43"/>
        <v>-2083.68</v>
      </c>
      <c r="AI702" s="156"/>
    </row>
    <row r="703" spans="1:35" ht="48">
      <c r="A703" s="108">
        <v>2019</v>
      </c>
      <c r="B703" s="108">
        <v>636</v>
      </c>
      <c r="C703" s="109" t="s">
        <v>1752</v>
      </c>
      <c r="D703" s="150" t="s">
        <v>1963</v>
      </c>
      <c r="E703" s="109" t="s">
        <v>1839</v>
      </c>
      <c r="F703" s="157" t="s">
        <v>1964</v>
      </c>
      <c r="G703" s="112">
        <v>1775.83</v>
      </c>
      <c r="H703" s="112">
        <v>320.23</v>
      </c>
      <c r="I703" s="143" t="s">
        <v>125</v>
      </c>
      <c r="J703" s="112">
        <f t="shared" si="40"/>
        <v>1455.6</v>
      </c>
      <c r="K703" s="151" t="s">
        <v>607</v>
      </c>
      <c r="L703" s="108">
        <v>2019</v>
      </c>
      <c r="M703" s="108">
        <v>4073</v>
      </c>
      <c r="N703" s="109" t="s">
        <v>1752</v>
      </c>
      <c r="O703" s="111" t="s">
        <v>222</v>
      </c>
      <c r="P703" s="109" t="s">
        <v>223</v>
      </c>
      <c r="Q703" s="109" t="s">
        <v>223</v>
      </c>
      <c r="R703" s="108">
        <v>8</v>
      </c>
      <c r="S703" s="111" t="s">
        <v>146</v>
      </c>
      <c r="T703" s="108">
        <v>1090502</v>
      </c>
      <c r="U703" s="108">
        <v>3540</v>
      </c>
      <c r="V703" s="108">
        <v>1737</v>
      </c>
      <c r="W703" s="108">
        <v>99</v>
      </c>
      <c r="X703" s="113">
        <v>2018</v>
      </c>
      <c r="Y703" s="113">
        <v>449</v>
      </c>
      <c r="Z703" s="113">
        <v>0</v>
      </c>
      <c r="AA703" s="114" t="s">
        <v>1935</v>
      </c>
      <c r="AB703" s="108">
        <v>1258</v>
      </c>
      <c r="AC703" s="109" t="s">
        <v>1938</v>
      </c>
      <c r="AD703" s="152" t="s">
        <v>1958</v>
      </c>
      <c r="AE703" s="152" t="s">
        <v>1938</v>
      </c>
      <c r="AF703" s="153">
        <f t="shared" si="41"/>
        <v>-18</v>
      </c>
      <c r="AG703" s="154">
        <f t="shared" si="42"/>
        <v>1455.6</v>
      </c>
      <c r="AH703" s="155">
        <f t="shared" si="43"/>
        <v>-26200.8</v>
      </c>
      <c r="AI703" s="156"/>
    </row>
    <row r="704" spans="1:35" ht="48">
      <c r="A704" s="108">
        <v>2019</v>
      </c>
      <c r="B704" s="108">
        <v>637</v>
      </c>
      <c r="C704" s="109" t="s">
        <v>1965</v>
      </c>
      <c r="D704" s="150" t="s">
        <v>1966</v>
      </c>
      <c r="E704" s="109" t="s">
        <v>1752</v>
      </c>
      <c r="F704" s="157" t="s">
        <v>1967</v>
      </c>
      <c r="G704" s="112">
        <v>33.96</v>
      </c>
      <c r="H704" s="112">
        <v>6.12</v>
      </c>
      <c r="I704" s="143" t="s">
        <v>125</v>
      </c>
      <c r="J704" s="112">
        <f t="shared" si="40"/>
        <v>27.84</v>
      </c>
      <c r="K704" s="151" t="s">
        <v>1188</v>
      </c>
      <c r="L704" s="108">
        <v>2019</v>
      </c>
      <c r="M704" s="108">
        <v>4088</v>
      </c>
      <c r="N704" s="109" t="s">
        <v>1965</v>
      </c>
      <c r="O704" s="111" t="s">
        <v>1190</v>
      </c>
      <c r="P704" s="109" t="s">
        <v>1191</v>
      </c>
      <c r="Q704" s="109" t="s">
        <v>1191</v>
      </c>
      <c r="R704" s="108">
        <v>6</v>
      </c>
      <c r="S704" s="111" t="s">
        <v>250</v>
      </c>
      <c r="T704" s="108">
        <v>1100403</v>
      </c>
      <c r="U704" s="108">
        <v>4100</v>
      </c>
      <c r="V704" s="108">
        <v>1904</v>
      </c>
      <c r="W704" s="108">
        <v>99</v>
      </c>
      <c r="X704" s="113">
        <v>2019</v>
      </c>
      <c r="Y704" s="113">
        <v>87</v>
      </c>
      <c r="Z704" s="113">
        <v>0</v>
      </c>
      <c r="AA704" s="114" t="s">
        <v>1935</v>
      </c>
      <c r="AB704" s="108">
        <v>1272</v>
      </c>
      <c r="AC704" s="109" t="s">
        <v>1938</v>
      </c>
      <c r="AD704" s="152" t="s">
        <v>1968</v>
      </c>
      <c r="AE704" s="152" t="s">
        <v>1938</v>
      </c>
      <c r="AF704" s="153">
        <f t="shared" si="41"/>
        <v>-19</v>
      </c>
      <c r="AG704" s="154">
        <f t="shared" si="42"/>
        <v>27.84</v>
      </c>
      <c r="AH704" s="155">
        <f t="shared" si="43"/>
        <v>-528.96</v>
      </c>
      <c r="AI704" s="156"/>
    </row>
    <row r="705" spans="1:35" ht="72">
      <c r="A705" s="108">
        <v>2019</v>
      </c>
      <c r="B705" s="108">
        <v>638</v>
      </c>
      <c r="C705" s="109" t="s">
        <v>1796</v>
      </c>
      <c r="D705" s="150" t="s">
        <v>1969</v>
      </c>
      <c r="E705" s="109" t="s">
        <v>1752</v>
      </c>
      <c r="F705" s="157" t="s">
        <v>1970</v>
      </c>
      <c r="G705" s="112">
        <v>122</v>
      </c>
      <c r="H705" s="112">
        <v>22</v>
      </c>
      <c r="I705" s="143" t="s">
        <v>125</v>
      </c>
      <c r="J705" s="112">
        <f t="shared" si="40"/>
        <v>100</v>
      </c>
      <c r="K705" s="151" t="s">
        <v>1971</v>
      </c>
      <c r="L705" s="108">
        <v>2019</v>
      </c>
      <c r="M705" s="108">
        <v>4090</v>
      </c>
      <c r="N705" s="109" t="s">
        <v>1965</v>
      </c>
      <c r="O705" s="111" t="s">
        <v>1972</v>
      </c>
      <c r="P705" s="109" t="s">
        <v>1973</v>
      </c>
      <c r="Q705" s="109" t="s">
        <v>1973</v>
      </c>
      <c r="R705" s="108">
        <v>8</v>
      </c>
      <c r="S705" s="111" t="s">
        <v>146</v>
      </c>
      <c r="T705" s="108">
        <v>1080102</v>
      </c>
      <c r="U705" s="108">
        <v>2770</v>
      </c>
      <c r="V705" s="108">
        <v>1926</v>
      </c>
      <c r="W705" s="108">
        <v>99</v>
      </c>
      <c r="X705" s="113">
        <v>2019</v>
      </c>
      <c r="Y705" s="113">
        <v>401</v>
      </c>
      <c r="Z705" s="113">
        <v>0</v>
      </c>
      <c r="AA705" s="114" t="s">
        <v>1935</v>
      </c>
      <c r="AB705" s="108">
        <v>1270</v>
      </c>
      <c r="AC705" s="109" t="s">
        <v>1938</v>
      </c>
      <c r="AD705" s="152" t="s">
        <v>1968</v>
      </c>
      <c r="AE705" s="152" t="s">
        <v>1938</v>
      </c>
      <c r="AF705" s="153">
        <f t="shared" si="41"/>
        <v>-19</v>
      </c>
      <c r="AG705" s="154">
        <f t="shared" si="42"/>
        <v>100</v>
      </c>
      <c r="AH705" s="155">
        <f t="shared" si="43"/>
        <v>-1900</v>
      </c>
      <c r="AI705" s="156"/>
    </row>
    <row r="706" spans="1:35" ht="36">
      <c r="A706" s="108">
        <v>2019</v>
      </c>
      <c r="B706" s="108">
        <v>639</v>
      </c>
      <c r="C706" s="109" t="s">
        <v>1796</v>
      </c>
      <c r="D706" s="150" t="s">
        <v>1974</v>
      </c>
      <c r="E706" s="109" t="s">
        <v>1752</v>
      </c>
      <c r="F706" s="157" t="s">
        <v>1975</v>
      </c>
      <c r="G706" s="112">
        <v>2914</v>
      </c>
      <c r="H706" s="112">
        <v>0</v>
      </c>
      <c r="I706" s="143" t="s">
        <v>256</v>
      </c>
      <c r="J706" s="112">
        <f t="shared" si="40"/>
        <v>2914</v>
      </c>
      <c r="K706" s="151" t="s">
        <v>126</v>
      </c>
      <c r="L706" s="108">
        <v>2019</v>
      </c>
      <c r="M706" s="108">
        <v>4089</v>
      </c>
      <c r="N706" s="109" t="s">
        <v>1965</v>
      </c>
      <c r="O706" s="111" t="s">
        <v>1976</v>
      </c>
      <c r="P706" s="109" t="s">
        <v>126</v>
      </c>
      <c r="Q706" s="109" t="s">
        <v>1977</v>
      </c>
      <c r="R706" s="108">
        <v>2</v>
      </c>
      <c r="S706" s="111" t="s">
        <v>129</v>
      </c>
      <c r="T706" s="108">
        <v>1010303</v>
      </c>
      <c r="U706" s="108">
        <v>250</v>
      </c>
      <c r="V706" s="108">
        <v>1071</v>
      </c>
      <c r="W706" s="108">
        <v>99</v>
      </c>
      <c r="X706" s="113">
        <v>2019</v>
      </c>
      <c r="Y706" s="113">
        <v>397</v>
      </c>
      <c r="Z706" s="113">
        <v>0</v>
      </c>
      <c r="AA706" s="114" t="s">
        <v>126</v>
      </c>
      <c r="AB706" s="108">
        <v>1252</v>
      </c>
      <c r="AC706" s="109" t="s">
        <v>1823</v>
      </c>
      <c r="AD706" s="152" t="s">
        <v>1968</v>
      </c>
      <c r="AE706" s="152" t="s">
        <v>1823</v>
      </c>
      <c r="AF706" s="153">
        <f t="shared" si="41"/>
        <v>-23</v>
      </c>
      <c r="AG706" s="154">
        <f t="shared" si="42"/>
        <v>2914</v>
      </c>
      <c r="AH706" s="155">
        <f t="shared" si="43"/>
        <v>-67022</v>
      </c>
      <c r="AI706" s="156"/>
    </row>
    <row r="707" spans="1:35" ht="36">
      <c r="A707" s="108">
        <v>2019</v>
      </c>
      <c r="B707" s="108">
        <v>640</v>
      </c>
      <c r="C707" s="109" t="s">
        <v>1823</v>
      </c>
      <c r="D707" s="150" t="s">
        <v>1978</v>
      </c>
      <c r="E707" s="109" t="s">
        <v>1840</v>
      </c>
      <c r="F707" s="157" t="s">
        <v>1979</v>
      </c>
      <c r="G707" s="112">
        <v>800</v>
      </c>
      <c r="H707" s="112">
        <v>0</v>
      </c>
      <c r="I707" s="143" t="s">
        <v>125</v>
      </c>
      <c r="J707" s="112">
        <f t="shared" si="40"/>
        <v>800</v>
      </c>
      <c r="K707" s="151" t="s">
        <v>126</v>
      </c>
      <c r="L707" s="108">
        <v>0</v>
      </c>
      <c r="M707" s="108">
        <v>3996</v>
      </c>
      <c r="N707" s="109"/>
      <c r="O707" s="111" t="s">
        <v>534</v>
      </c>
      <c r="P707" s="109" t="s">
        <v>535</v>
      </c>
      <c r="Q707" s="109" t="s">
        <v>535</v>
      </c>
      <c r="R707" s="108">
        <v>2</v>
      </c>
      <c r="S707" s="111" t="s">
        <v>129</v>
      </c>
      <c r="T707" s="108">
        <v>1010303</v>
      </c>
      <c r="U707" s="108">
        <v>250</v>
      </c>
      <c r="V707" s="108">
        <v>1054</v>
      </c>
      <c r="W707" s="108">
        <v>99</v>
      </c>
      <c r="X707" s="113">
        <v>2019</v>
      </c>
      <c r="Y707" s="113">
        <v>271</v>
      </c>
      <c r="Z707" s="113">
        <v>0</v>
      </c>
      <c r="AA707" s="114" t="s">
        <v>126</v>
      </c>
      <c r="AB707" s="108">
        <v>1255</v>
      </c>
      <c r="AC707" s="109" t="s">
        <v>1823</v>
      </c>
      <c r="AD707" s="152" t="s">
        <v>1980</v>
      </c>
      <c r="AE707" s="152" t="s">
        <v>1823</v>
      </c>
      <c r="AF707" s="153">
        <f t="shared" si="41"/>
        <v>-30</v>
      </c>
      <c r="AG707" s="154">
        <f t="shared" si="42"/>
        <v>800</v>
      </c>
      <c r="AH707" s="155">
        <f t="shared" si="43"/>
        <v>-24000</v>
      </c>
      <c r="AI707" s="156"/>
    </row>
    <row r="708" spans="1:35" ht="36">
      <c r="A708" s="108">
        <v>2019</v>
      </c>
      <c r="B708" s="108">
        <v>640</v>
      </c>
      <c r="C708" s="109" t="s">
        <v>1823</v>
      </c>
      <c r="D708" s="150" t="s">
        <v>1978</v>
      </c>
      <c r="E708" s="109" t="s">
        <v>1840</v>
      </c>
      <c r="F708" s="157" t="s">
        <v>1979</v>
      </c>
      <c r="G708" s="112">
        <v>176</v>
      </c>
      <c r="H708" s="112">
        <v>176</v>
      </c>
      <c r="I708" s="143" t="s">
        <v>125</v>
      </c>
      <c r="J708" s="112">
        <f t="shared" si="40"/>
        <v>0</v>
      </c>
      <c r="K708" s="151" t="s">
        <v>126</v>
      </c>
      <c r="L708" s="108">
        <v>0</v>
      </c>
      <c r="M708" s="108">
        <v>3996</v>
      </c>
      <c r="N708" s="109"/>
      <c r="O708" s="111" t="s">
        <v>534</v>
      </c>
      <c r="P708" s="109" t="s">
        <v>535</v>
      </c>
      <c r="Q708" s="109" t="s">
        <v>535</v>
      </c>
      <c r="R708" s="108">
        <v>2</v>
      </c>
      <c r="S708" s="111" t="s">
        <v>129</v>
      </c>
      <c r="T708" s="108">
        <v>1010303</v>
      </c>
      <c r="U708" s="108">
        <v>250</v>
      </c>
      <c r="V708" s="108">
        <v>1054</v>
      </c>
      <c r="W708" s="108">
        <v>99</v>
      </c>
      <c r="X708" s="113">
        <v>2019</v>
      </c>
      <c r="Y708" s="113">
        <v>271</v>
      </c>
      <c r="Z708" s="113">
        <v>0</v>
      </c>
      <c r="AA708" s="114" t="s">
        <v>126</v>
      </c>
      <c r="AB708" s="108">
        <v>1256</v>
      </c>
      <c r="AC708" s="109" t="s">
        <v>1823</v>
      </c>
      <c r="AD708" s="152" t="s">
        <v>1980</v>
      </c>
      <c r="AE708" s="152" t="s">
        <v>1823</v>
      </c>
      <c r="AF708" s="153">
        <f t="shared" si="41"/>
        <v>-30</v>
      </c>
      <c r="AG708" s="154">
        <f t="shared" si="42"/>
        <v>0</v>
      </c>
      <c r="AH708" s="155">
        <f t="shared" si="43"/>
        <v>0</v>
      </c>
      <c r="AI708" s="156"/>
    </row>
    <row r="709" spans="1:35" ht="36">
      <c r="A709" s="108">
        <v>2019</v>
      </c>
      <c r="B709" s="108">
        <v>641</v>
      </c>
      <c r="C709" s="109" t="s">
        <v>1823</v>
      </c>
      <c r="D709" s="150" t="s">
        <v>1981</v>
      </c>
      <c r="E709" s="109" t="s">
        <v>1840</v>
      </c>
      <c r="F709" s="157" t="s">
        <v>1982</v>
      </c>
      <c r="G709" s="112">
        <v>250</v>
      </c>
      <c r="H709" s="112">
        <v>0</v>
      </c>
      <c r="I709" s="143" t="s">
        <v>125</v>
      </c>
      <c r="J709" s="112">
        <f t="shared" si="40"/>
        <v>250</v>
      </c>
      <c r="K709" s="151" t="s">
        <v>533</v>
      </c>
      <c r="L709" s="108">
        <v>0</v>
      </c>
      <c r="M709" s="108">
        <v>3997</v>
      </c>
      <c r="N709" s="109"/>
      <c r="O709" s="111" t="s">
        <v>534</v>
      </c>
      <c r="P709" s="109" t="s">
        <v>535</v>
      </c>
      <c r="Q709" s="109" t="s">
        <v>535</v>
      </c>
      <c r="R709" s="108">
        <v>2</v>
      </c>
      <c r="S709" s="111" t="s">
        <v>129</v>
      </c>
      <c r="T709" s="108">
        <v>1010303</v>
      </c>
      <c r="U709" s="108">
        <v>250</v>
      </c>
      <c r="V709" s="108">
        <v>1054</v>
      </c>
      <c r="W709" s="108">
        <v>99</v>
      </c>
      <c r="X709" s="113">
        <v>2019</v>
      </c>
      <c r="Y709" s="113">
        <v>101</v>
      </c>
      <c r="Z709" s="113">
        <v>0</v>
      </c>
      <c r="AA709" s="114" t="s">
        <v>126</v>
      </c>
      <c r="AB709" s="108">
        <v>1253</v>
      </c>
      <c r="AC709" s="109" t="s">
        <v>1823</v>
      </c>
      <c r="AD709" s="152" t="s">
        <v>1980</v>
      </c>
      <c r="AE709" s="152" t="s">
        <v>1823</v>
      </c>
      <c r="AF709" s="153">
        <f t="shared" si="41"/>
        <v>-30</v>
      </c>
      <c r="AG709" s="154">
        <f t="shared" si="42"/>
        <v>250</v>
      </c>
      <c r="AH709" s="155">
        <f t="shared" si="43"/>
        <v>-7500</v>
      </c>
      <c r="AI709" s="156"/>
    </row>
    <row r="710" spans="1:35" ht="36">
      <c r="A710" s="108">
        <v>2019</v>
      </c>
      <c r="B710" s="108">
        <v>641</v>
      </c>
      <c r="C710" s="109" t="s">
        <v>1823</v>
      </c>
      <c r="D710" s="150" t="s">
        <v>1981</v>
      </c>
      <c r="E710" s="109" t="s">
        <v>1840</v>
      </c>
      <c r="F710" s="157" t="s">
        <v>1982</v>
      </c>
      <c r="G710" s="112">
        <v>55</v>
      </c>
      <c r="H710" s="112">
        <v>55</v>
      </c>
      <c r="I710" s="143" t="s">
        <v>125</v>
      </c>
      <c r="J710" s="112">
        <f t="shared" si="40"/>
        <v>0</v>
      </c>
      <c r="K710" s="151" t="s">
        <v>533</v>
      </c>
      <c r="L710" s="108">
        <v>0</v>
      </c>
      <c r="M710" s="108">
        <v>3997</v>
      </c>
      <c r="N710" s="109"/>
      <c r="O710" s="111" t="s">
        <v>534</v>
      </c>
      <c r="P710" s="109" t="s">
        <v>535</v>
      </c>
      <c r="Q710" s="109" t="s">
        <v>535</v>
      </c>
      <c r="R710" s="108">
        <v>2</v>
      </c>
      <c r="S710" s="111" t="s">
        <v>129</v>
      </c>
      <c r="T710" s="108">
        <v>1010303</v>
      </c>
      <c r="U710" s="108">
        <v>250</v>
      </c>
      <c r="V710" s="108">
        <v>1054</v>
      </c>
      <c r="W710" s="108">
        <v>99</v>
      </c>
      <c r="X710" s="113">
        <v>2019</v>
      </c>
      <c r="Y710" s="113">
        <v>101</v>
      </c>
      <c r="Z710" s="113">
        <v>0</v>
      </c>
      <c r="AA710" s="114" t="s">
        <v>126</v>
      </c>
      <c r="AB710" s="108">
        <v>1254</v>
      </c>
      <c r="AC710" s="109" t="s">
        <v>1823</v>
      </c>
      <c r="AD710" s="152" t="s">
        <v>1980</v>
      </c>
      <c r="AE710" s="152" t="s">
        <v>1823</v>
      </c>
      <c r="AF710" s="153">
        <f t="shared" si="41"/>
        <v>-30</v>
      </c>
      <c r="AG710" s="154">
        <f t="shared" si="42"/>
        <v>0</v>
      </c>
      <c r="AH710" s="155">
        <f t="shared" si="43"/>
        <v>0</v>
      </c>
      <c r="AI710" s="156"/>
    </row>
    <row r="711" spans="1:35" ht="60">
      <c r="A711" s="108">
        <v>2019</v>
      </c>
      <c r="B711" s="108">
        <v>642</v>
      </c>
      <c r="C711" s="109" t="s">
        <v>1823</v>
      </c>
      <c r="D711" s="150" t="s">
        <v>1983</v>
      </c>
      <c r="E711" s="109" t="s">
        <v>1741</v>
      </c>
      <c r="F711" s="157" t="s">
        <v>1629</v>
      </c>
      <c r="G711" s="112">
        <v>10.98</v>
      </c>
      <c r="H711" s="112">
        <v>0</v>
      </c>
      <c r="I711" s="143" t="s">
        <v>125</v>
      </c>
      <c r="J711" s="112">
        <f t="shared" si="40"/>
        <v>10.98</v>
      </c>
      <c r="K711" s="151" t="s">
        <v>207</v>
      </c>
      <c r="L711" s="108">
        <v>2019</v>
      </c>
      <c r="M711" s="108">
        <v>4138</v>
      </c>
      <c r="N711" s="109" t="s">
        <v>1984</v>
      </c>
      <c r="O711" s="111" t="s">
        <v>202</v>
      </c>
      <c r="P711" s="109" t="s">
        <v>203</v>
      </c>
      <c r="Q711" s="109" t="s">
        <v>203</v>
      </c>
      <c r="R711" s="108">
        <v>5</v>
      </c>
      <c r="S711" s="111" t="s">
        <v>167</v>
      </c>
      <c r="T711" s="108">
        <v>1040104</v>
      </c>
      <c r="U711" s="108">
        <v>1470</v>
      </c>
      <c r="V711" s="108">
        <v>1348</v>
      </c>
      <c r="W711" s="108">
        <v>99</v>
      </c>
      <c r="X711" s="113">
        <v>2019</v>
      </c>
      <c r="Y711" s="113">
        <v>334</v>
      </c>
      <c r="Z711" s="113">
        <v>0</v>
      </c>
      <c r="AA711" s="114" t="s">
        <v>1935</v>
      </c>
      <c r="AB711" s="108">
        <v>1268</v>
      </c>
      <c r="AC711" s="109" t="s">
        <v>1938</v>
      </c>
      <c r="AD711" s="152" t="s">
        <v>1985</v>
      </c>
      <c r="AE711" s="152" t="s">
        <v>1938</v>
      </c>
      <c r="AF711" s="153">
        <f t="shared" si="41"/>
        <v>-24</v>
      </c>
      <c r="AG711" s="154">
        <f t="shared" si="42"/>
        <v>10.98</v>
      </c>
      <c r="AH711" s="155">
        <f t="shared" si="43"/>
        <v>-263.52</v>
      </c>
      <c r="AI711" s="156"/>
    </row>
    <row r="712" spans="1:35" ht="60">
      <c r="A712" s="108">
        <v>2019</v>
      </c>
      <c r="B712" s="108">
        <v>642</v>
      </c>
      <c r="C712" s="109" t="s">
        <v>1823</v>
      </c>
      <c r="D712" s="150" t="s">
        <v>1983</v>
      </c>
      <c r="E712" s="109" t="s">
        <v>1741</v>
      </c>
      <c r="F712" s="157" t="s">
        <v>1629</v>
      </c>
      <c r="G712" s="112">
        <v>34.16</v>
      </c>
      <c r="H712" s="112">
        <v>8.14</v>
      </c>
      <c r="I712" s="143" t="s">
        <v>125</v>
      </c>
      <c r="J712" s="112">
        <f aca="true" t="shared" si="44" ref="J712:J719">IF(I712="SI",G712-H712,G712)</f>
        <v>26.019999999999996</v>
      </c>
      <c r="K712" s="151" t="s">
        <v>207</v>
      </c>
      <c r="L712" s="108">
        <v>2019</v>
      </c>
      <c r="M712" s="108">
        <v>4138</v>
      </c>
      <c r="N712" s="109" t="s">
        <v>1984</v>
      </c>
      <c r="O712" s="111" t="s">
        <v>202</v>
      </c>
      <c r="P712" s="109" t="s">
        <v>203</v>
      </c>
      <c r="Q712" s="109" t="s">
        <v>203</v>
      </c>
      <c r="R712" s="108">
        <v>5</v>
      </c>
      <c r="S712" s="111" t="s">
        <v>167</v>
      </c>
      <c r="T712" s="108">
        <v>1040204</v>
      </c>
      <c r="U712" s="108">
        <v>1580</v>
      </c>
      <c r="V712" s="108">
        <v>1368</v>
      </c>
      <c r="W712" s="108">
        <v>99</v>
      </c>
      <c r="X712" s="113">
        <v>2019</v>
      </c>
      <c r="Y712" s="113">
        <v>335</v>
      </c>
      <c r="Z712" s="113">
        <v>0</v>
      </c>
      <c r="AA712" s="114" t="s">
        <v>1935</v>
      </c>
      <c r="AB712" s="108">
        <v>1269</v>
      </c>
      <c r="AC712" s="109" t="s">
        <v>1938</v>
      </c>
      <c r="AD712" s="152" t="s">
        <v>1985</v>
      </c>
      <c r="AE712" s="152" t="s">
        <v>1938</v>
      </c>
      <c r="AF712" s="153">
        <f aca="true" t="shared" si="45" ref="AF712:AF719">AE712-AD712</f>
        <v>-24</v>
      </c>
      <c r="AG712" s="154">
        <f aca="true" t="shared" si="46" ref="AG712:AG719">IF(AI712="SI",0,J712)</f>
        <v>26.019999999999996</v>
      </c>
      <c r="AH712" s="155">
        <f aca="true" t="shared" si="47" ref="AH712:AH719">AG712*AF712</f>
        <v>-624.4799999999999</v>
      </c>
      <c r="AI712" s="156"/>
    </row>
    <row r="713" spans="1:35" ht="60">
      <c r="A713" s="108">
        <v>2019</v>
      </c>
      <c r="B713" s="108">
        <v>643</v>
      </c>
      <c r="C713" s="109" t="s">
        <v>1823</v>
      </c>
      <c r="D713" s="150" t="s">
        <v>1986</v>
      </c>
      <c r="E713" s="109" t="s">
        <v>1741</v>
      </c>
      <c r="F713" s="157" t="s">
        <v>1629</v>
      </c>
      <c r="G713" s="112">
        <v>79.3</v>
      </c>
      <c r="H713" s="112">
        <v>14.3</v>
      </c>
      <c r="I713" s="143" t="s">
        <v>125</v>
      </c>
      <c r="J713" s="112">
        <f t="shared" si="44"/>
        <v>65</v>
      </c>
      <c r="K713" s="151" t="s">
        <v>207</v>
      </c>
      <c r="L713" s="108">
        <v>2019</v>
      </c>
      <c r="M713" s="108">
        <v>4135</v>
      </c>
      <c r="N713" s="109" t="s">
        <v>1984</v>
      </c>
      <c r="O713" s="111" t="s">
        <v>202</v>
      </c>
      <c r="P713" s="109" t="s">
        <v>203</v>
      </c>
      <c r="Q713" s="109" t="s">
        <v>203</v>
      </c>
      <c r="R713" s="108">
        <v>5</v>
      </c>
      <c r="S713" s="111" t="s">
        <v>167</v>
      </c>
      <c r="T713" s="108">
        <v>1040204</v>
      </c>
      <c r="U713" s="108">
        <v>1580</v>
      </c>
      <c r="V713" s="108">
        <v>1368</v>
      </c>
      <c r="W713" s="108">
        <v>99</v>
      </c>
      <c r="X713" s="113">
        <v>2019</v>
      </c>
      <c r="Y713" s="113">
        <v>335</v>
      </c>
      <c r="Z713" s="113">
        <v>0</v>
      </c>
      <c r="AA713" s="114" t="s">
        <v>1935</v>
      </c>
      <c r="AB713" s="108">
        <v>1269</v>
      </c>
      <c r="AC713" s="109" t="s">
        <v>1938</v>
      </c>
      <c r="AD713" s="152" t="s">
        <v>1985</v>
      </c>
      <c r="AE713" s="152" t="s">
        <v>1938</v>
      </c>
      <c r="AF713" s="153">
        <f t="shared" si="45"/>
        <v>-24</v>
      </c>
      <c r="AG713" s="154">
        <f t="shared" si="46"/>
        <v>65</v>
      </c>
      <c r="AH713" s="155">
        <f t="shared" si="47"/>
        <v>-1560</v>
      </c>
      <c r="AI713" s="156"/>
    </row>
    <row r="714" spans="1:35" ht="156">
      <c r="A714" s="108">
        <v>2019</v>
      </c>
      <c r="B714" s="108">
        <v>644</v>
      </c>
      <c r="C714" s="109" t="s">
        <v>1823</v>
      </c>
      <c r="D714" s="150" t="s">
        <v>1987</v>
      </c>
      <c r="E714" s="109" t="s">
        <v>1741</v>
      </c>
      <c r="F714" s="157" t="s">
        <v>1627</v>
      </c>
      <c r="G714" s="112">
        <v>122</v>
      </c>
      <c r="H714" s="112">
        <v>22</v>
      </c>
      <c r="I714" s="143" t="s">
        <v>125</v>
      </c>
      <c r="J714" s="112">
        <f t="shared" si="44"/>
        <v>100</v>
      </c>
      <c r="K714" s="151" t="s">
        <v>200</v>
      </c>
      <c r="L714" s="108">
        <v>2019</v>
      </c>
      <c r="M714" s="108">
        <v>4136</v>
      </c>
      <c r="N714" s="109" t="s">
        <v>1984</v>
      </c>
      <c r="O714" s="111" t="s">
        <v>202</v>
      </c>
      <c r="P714" s="109" t="s">
        <v>203</v>
      </c>
      <c r="Q714" s="109" t="s">
        <v>203</v>
      </c>
      <c r="R714" s="108">
        <v>2</v>
      </c>
      <c r="S714" s="111" t="s">
        <v>129</v>
      </c>
      <c r="T714" s="108">
        <v>1010803</v>
      </c>
      <c r="U714" s="108">
        <v>800</v>
      </c>
      <c r="V714" s="108">
        <v>1043</v>
      </c>
      <c r="W714" s="108">
        <v>1</v>
      </c>
      <c r="X714" s="113">
        <v>2019</v>
      </c>
      <c r="Y714" s="113">
        <v>57</v>
      </c>
      <c r="Z714" s="113">
        <v>0</v>
      </c>
      <c r="AA714" s="114" t="s">
        <v>1935</v>
      </c>
      <c r="AB714" s="108">
        <v>1267</v>
      </c>
      <c r="AC714" s="109" t="s">
        <v>1938</v>
      </c>
      <c r="AD714" s="152" t="s">
        <v>1985</v>
      </c>
      <c r="AE714" s="152" t="s">
        <v>1938</v>
      </c>
      <c r="AF714" s="153">
        <f t="shared" si="45"/>
        <v>-24</v>
      </c>
      <c r="AG714" s="154">
        <f t="shared" si="46"/>
        <v>100</v>
      </c>
      <c r="AH714" s="155">
        <f t="shared" si="47"/>
        <v>-2400</v>
      </c>
      <c r="AI714" s="156"/>
    </row>
    <row r="715" spans="1:35" ht="24">
      <c r="A715" s="108">
        <v>2019</v>
      </c>
      <c r="B715" s="108">
        <v>645</v>
      </c>
      <c r="C715" s="109" t="s">
        <v>1988</v>
      </c>
      <c r="D715" s="150" t="s">
        <v>1989</v>
      </c>
      <c r="E715" s="109" t="s">
        <v>1826</v>
      </c>
      <c r="F715" s="157" t="s">
        <v>1990</v>
      </c>
      <c r="G715" s="112">
        <v>122.2</v>
      </c>
      <c r="H715" s="112">
        <v>0</v>
      </c>
      <c r="I715" s="143" t="s">
        <v>256</v>
      </c>
      <c r="J715" s="112">
        <f t="shared" si="44"/>
        <v>122.2</v>
      </c>
      <c r="K715" s="151" t="s">
        <v>1991</v>
      </c>
      <c r="L715" s="108">
        <v>2019</v>
      </c>
      <c r="M715" s="108">
        <v>4215</v>
      </c>
      <c r="N715" s="109" t="s">
        <v>1938</v>
      </c>
      <c r="O715" s="111" t="s">
        <v>517</v>
      </c>
      <c r="P715" s="109" t="s">
        <v>518</v>
      </c>
      <c r="Q715" s="109" t="s">
        <v>519</v>
      </c>
      <c r="R715" s="108">
        <v>2</v>
      </c>
      <c r="S715" s="111" t="s">
        <v>129</v>
      </c>
      <c r="T715" s="108">
        <v>1010803</v>
      </c>
      <c r="U715" s="108">
        <v>800</v>
      </c>
      <c r="V715" s="108">
        <v>1043</v>
      </c>
      <c r="W715" s="108">
        <v>1</v>
      </c>
      <c r="X715" s="113">
        <v>2019</v>
      </c>
      <c r="Y715" s="113">
        <v>405</v>
      </c>
      <c r="Z715" s="113">
        <v>0</v>
      </c>
      <c r="AA715" s="114" t="s">
        <v>126</v>
      </c>
      <c r="AB715" s="108">
        <v>1275</v>
      </c>
      <c r="AC715" s="109" t="s">
        <v>1988</v>
      </c>
      <c r="AD715" s="152" t="s">
        <v>1992</v>
      </c>
      <c r="AE715" s="152" t="s">
        <v>1988</v>
      </c>
      <c r="AF715" s="153">
        <f t="shared" si="45"/>
        <v>-28</v>
      </c>
      <c r="AG715" s="154">
        <f t="shared" si="46"/>
        <v>122.2</v>
      </c>
      <c r="AH715" s="155">
        <f t="shared" si="47"/>
        <v>-3421.6</v>
      </c>
      <c r="AI715" s="156"/>
    </row>
    <row r="716" spans="1:35" ht="72">
      <c r="A716" s="108">
        <v>2019</v>
      </c>
      <c r="B716" s="108">
        <v>646</v>
      </c>
      <c r="C716" s="109" t="s">
        <v>1988</v>
      </c>
      <c r="D716" s="150" t="s">
        <v>1993</v>
      </c>
      <c r="E716" s="109" t="s">
        <v>1839</v>
      </c>
      <c r="F716" s="157" t="s">
        <v>1994</v>
      </c>
      <c r="G716" s="112">
        <v>3913.96</v>
      </c>
      <c r="H716" s="112">
        <v>150.54</v>
      </c>
      <c r="I716" s="143" t="s">
        <v>125</v>
      </c>
      <c r="J716" s="112">
        <f t="shared" si="44"/>
        <v>3763.42</v>
      </c>
      <c r="K716" s="151" t="s">
        <v>1668</v>
      </c>
      <c r="L716" s="108">
        <v>2019</v>
      </c>
      <c r="M716" s="108">
        <v>4216</v>
      </c>
      <c r="N716" s="109" t="s">
        <v>1938</v>
      </c>
      <c r="O716" s="111" t="s">
        <v>266</v>
      </c>
      <c r="P716" s="109" t="s">
        <v>267</v>
      </c>
      <c r="Q716" s="109" t="s">
        <v>267</v>
      </c>
      <c r="R716" s="108">
        <v>5</v>
      </c>
      <c r="S716" s="111" t="s">
        <v>167</v>
      </c>
      <c r="T716" s="108">
        <v>1040503</v>
      </c>
      <c r="U716" s="108">
        <v>1900</v>
      </c>
      <c r="V716" s="108">
        <v>1416</v>
      </c>
      <c r="W716" s="108">
        <v>1</v>
      </c>
      <c r="X716" s="113">
        <v>2019</v>
      </c>
      <c r="Y716" s="113">
        <v>272</v>
      </c>
      <c r="Z716" s="113">
        <v>0</v>
      </c>
      <c r="AA716" s="114" t="s">
        <v>126</v>
      </c>
      <c r="AB716" s="108">
        <v>1274</v>
      </c>
      <c r="AC716" s="109" t="s">
        <v>1988</v>
      </c>
      <c r="AD716" s="152" t="s">
        <v>1992</v>
      </c>
      <c r="AE716" s="152" t="s">
        <v>1988</v>
      </c>
      <c r="AF716" s="153">
        <f t="shared" si="45"/>
        <v>-28</v>
      </c>
      <c r="AG716" s="154">
        <f t="shared" si="46"/>
        <v>3763.42</v>
      </c>
      <c r="AH716" s="155">
        <f t="shared" si="47"/>
        <v>-105375.76000000001</v>
      </c>
      <c r="AI716" s="156"/>
    </row>
    <row r="717" spans="1:35" ht="72">
      <c r="A717" s="108">
        <v>2019</v>
      </c>
      <c r="B717" s="108">
        <v>647</v>
      </c>
      <c r="C717" s="109" t="s">
        <v>1988</v>
      </c>
      <c r="D717" s="150" t="s">
        <v>1995</v>
      </c>
      <c r="E717" s="109" t="s">
        <v>1839</v>
      </c>
      <c r="F717" s="157" t="s">
        <v>1996</v>
      </c>
      <c r="G717" s="112">
        <v>1552.27</v>
      </c>
      <c r="H717" s="112">
        <v>59.7</v>
      </c>
      <c r="I717" s="143" t="s">
        <v>125</v>
      </c>
      <c r="J717" s="112">
        <f t="shared" si="44"/>
        <v>1492.57</v>
      </c>
      <c r="K717" s="151" t="s">
        <v>1668</v>
      </c>
      <c r="L717" s="108">
        <v>2019</v>
      </c>
      <c r="M717" s="108">
        <v>4214</v>
      </c>
      <c r="N717" s="109" t="s">
        <v>1938</v>
      </c>
      <c r="O717" s="111" t="s">
        <v>266</v>
      </c>
      <c r="P717" s="109" t="s">
        <v>267</v>
      </c>
      <c r="Q717" s="109" t="s">
        <v>267</v>
      </c>
      <c r="R717" s="108">
        <v>5</v>
      </c>
      <c r="S717" s="111" t="s">
        <v>167</v>
      </c>
      <c r="T717" s="108">
        <v>1040503</v>
      </c>
      <c r="U717" s="108">
        <v>1900</v>
      </c>
      <c r="V717" s="108">
        <v>1416</v>
      </c>
      <c r="W717" s="108">
        <v>1</v>
      </c>
      <c r="X717" s="113">
        <v>2019</v>
      </c>
      <c r="Y717" s="113">
        <v>272</v>
      </c>
      <c r="Z717" s="113">
        <v>0</v>
      </c>
      <c r="AA717" s="114" t="s">
        <v>126</v>
      </c>
      <c r="AB717" s="108">
        <v>1274</v>
      </c>
      <c r="AC717" s="109" t="s">
        <v>1988</v>
      </c>
      <c r="AD717" s="152" t="s">
        <v>1992</v>
      </c>
      <c r="AE717" s="152" t="s">
        <v>1988</v>
      </c>
      <c r="AF717" s="153">
        <f t="shared" si="45"/>
        <v>-28</v>
      </c>
      <c r="AG717" s="154">
        <f t="shared" si="46"/>
        <v>1492.57</v>
      </c>
      <c r="AH717" s="155">
        <f t="shared" si="47"/>
        <v>-41791.96</v>
      </c>
      <c r="AI717" s="156"/>
    </row>
    <row r="718" spans="1:35" ht="60">
      <c r="A718" s="108">
        <v>2019</v>
      </c>
      <c r="B718" s="108">
        <v>653</v>
      </c>
      <c r="C718" s="109" t="s">
        <v>1997</v>
      </c>
      <c r="D718" s="150" t="s">
        <v>1998</v>
      </c>
      <c r="E718" s="109" t="s">
        <v>1853</v>
      </c>
      <c r="F718" s="157" t="s">
        <v>1828</v>
      </c>
      <c r="G718" s="112">
        <v>2196</v>
      </c>
      <c r="H718" s="112">
        <v>396</v>
      </c>
      <c r="I718" s="143" t="s">
        <v>125</v>
      </c>
      <c r="J718" s="112">
        <f t="shared" si="44"/>
        <v>1800</v>
      </c>
      <c r="K718" s="151" t="s">
        <v>1799</v>
      </c>
      <c r="L718" s="108">
        <v>2019</v>
      </c>
      <c r="M718" s="108">
        <v>4285</v>
      </c>
      <c r="N718" s="109" t="s">
        <v>1863</v>
      </c>
      <c r="O718" s="111" t="s">
        <v>1800</v>
      </c>
      <c r="P718" s="109" t="s">
        <v>1801</v>
      </c>
      <c r="Q718" s="109" t="s">
        <v>1801</v>
      </c>
      <c r="R718" s="108" t="s">
        <v>356</v>
      </c>
      <c r="S718" s="111" t="s">
        <v>356</v>
      </c>
      <c r="T718" s="108">
        <v>2040201</v>
      </c>
      <c r="U718" s="108">
        <v>7130</v>
      </c>
      <c r="V718" s="108">
        <v>7130</v>
      </c>
      <c r="W718" s="108">
        <v>99</v>
      </c>
      <c r="X718" s="113">
        <v>2019</v>
      </c>
      <c r="Y718" s="113">
        <v>364</v>
      </c>
      <c r="Z718" s="113">
        <v>0</v>
      </c>
      <c r="AA718" s="114" t="s">
        <v>126</v>
      </c>
      <c r="AB718" s="108">
        <v>0</v>
      </c>
      <c r="AC718" s="109" t="s">
        <v>1997</v>
      </c>
      <c r="AD718" s="152" t="s">
        <v>1999</v>
      </c>
      <c r="AE718" s="152" t="s">
        <v>1997</v>
      </c>
      <c r="AF718" s="153">
        <f t="shared" si="45"/>
        <v>-20</v>
      </c>
      <c r="AG718" s="154">
        <f t="shared" si="46"/>
        <v>1800</v>
      </c>
      <c r="AH718" s="155">
        <f t="shared" si="47"/>
        <v>-36000</v>
      </c>
      <c r="AI718" s="156"/>
    </row>
    <row r="719" spans="1:35" ht="60">
      <c r="A719" s="108">
        <v>2019</v>
      </c>
      <c r="B719" s="108">
        <v>654</v>
      </c>
      <c r="C719" s="109" t="s">
        <v>1997</v>
      </c>
      <c r="D719" s="150" t="s">
        <v>2000</v>
      </c>
      <c r="E719" s="109" t="s">
        <v>1853</v>
      </c>
      <c r="F719" s="157" t="s">
        <v>1828</v>
      </c>
      <c r="G719" s="112">
        <v>-2196</v>
      </c>
      <c r="H719" s="112">
        <v>-396</v>
      </c>
      <c r="I719" s="143" t="s">
        <v>125</v>
      </c>
      <c r="J719" s="112">
        <f t="shared" si="44"/>
        <v>-1800</v>
      </c>
      <c r="K719" s="151" t="s">
        <v>1799</v>
      </c>
      <c r="L719" s="108">
        <v>2019</v>
      </c>
      <c r="M719" s="108">
        <v>4283</v>
      </c>
      <c r="N719" s="109" t="s">
        <v>1863</v>
      </c>
      <c r="O719" s="111" t="s">
        <v>1800</v>
      </c>
      <c r="P719" s="109" t="s">
        <v>1801</v>
      </c>
      <c r="Q719" s="109" t="s">
        <v>1801</v>
      </c>
      <c r="R719" s="108" t="s">
        <v>356</v>
      </c>
      <c r="S719" s="111" t="s">
        <v>356</v>
      </c>
      <c r="T719" s="108">
        <v>2040201</v>
      </c>
      <c r="U719" s="108">
        <v>7130</v>
      </c>
      <c r="V719" s="108">
        <v>7130</v>
      </c>
      <c r="W719" s="108">
        <v>99</v>
      </c>
      <c r="X719" s="113">
        <v>2019</v>
      </c>
      <c r="Y719" s="113">
        <v>364</v>
      </c>
      <c r="Z719" s="113">
        <v>0</v>
      </c>
      <c r="AA719" s="114" t="s">
        <v>126</v>
      </c>
      <c r="AB719" s="108">
        <v>0</v>
      </c>
      <c r="AC719" s="109" t="s">
        <v>1997</v>
      </c>
      <c r="AD719" s="152" t="s">
        <v>1999</v>
      </c>
      <c r="AE719" s="152" t="s">
        <v>1997</v>
      </c>
      <c r="AF719" s="153">
        <f t="shared" si="45"/>
        <v>-20</v>
      </c>
      <c r="AG719" s="154">
        <f t="shared" si="46"/>
        <v>-1800</v>
      </c>
      <c r="AH719" s="155">
        <f t="shared" si="47"/>
        <v>36000</v>
      </c>
      <c r="AI719" s="156"/>
    </row>
    <row r="720" spans="1:35" ht="15">
      <c r="A720" s="108"/>
      <c r="B720" s="108"/>
      <c r="C720" s="109"/>
      <c r="D720" s="150"/>
      <c r="E720" s="109"/>
      <c r="F720" s="157"/>
      <c r="G720" s="112"/>
      <c r="H720" s="112"/>
      <c r="I720" s="143"/>
      <c r="J720" s="112"/>
      <c r="K720" s="151"/>
      <c r="L720" s="108"/>
      <c r="M720" s="108"/>
      <c r="N720" s="109"/>
      <c r="O720" s="111"/>
      <c r="P720" s="109"/>
      <c r="Q720" s="109"/>
      <c r="R720" s="108"/>
      <c r="S720" s="111"/>
      <c r="T720" s="108"/>
      <c r="U720" s="108"/>
      <c r="V720" s="108"/>
      <c r="W720" s="108"/>
      <c r="X720" s="113"/>
      <c r="Y720" s="113"/>
      <c r="Z720" s="113"/>
      <c r="AA720" s="114"/>
      <c r="AB720" s="108"/>
      <c r="AC720" s="109"/>
      <c r="AD720" s="158"/>
      <c r="AE720" s="158"/>
      <c r="AF720" s="159"/>
      <c r="AG720" s="160"/>
      <c r="AH720" s="160"/>
      <c r="AI720" s="161"/>
    </row>
    <row r="721" spans="1:35" ht="15">
      <c r="A721" s="108"/>
      <c r="B721" s="108"/>
      <c r="C721" s="109"/>
      <c r="D721" s="150"/>
      <c r="E721" s="109"/>
      <c r="F721" s="157"/>
      <c r="G721" s="112"/>
      <c r="H721" s="112"/>
      <c r="I721" s="143"/>
      <c r="J721" s="112"/>
      <c r="K721" s="151"/>
      <c r="L721" s="108"/>
      <c r="M721" s="108"/>
      <c r="N721" s="109"/>
      <c r="O721" s="111"/>
      <c r="P721" s="109"/>
      <c r="Q721" s="109"/>
      <c r="R721" s="108"/>
      <c r="S721" s="111"/>
      <c r="T721" s="108"/>
      <c r="U721" s="108"/>
      <c r="V721" s="108"/>
      <c r="W721" s="108"/>
      <c r="X721" s="113"/>
      <c r="Y721" s="113"/>
      <c r="Z721" s="113"/>
      <c r="AA721" s="114"/>
      <c r="AB721" s="108"/>
      <c r="AC721" s="109"/>
      <c r="AD721" s="158"/>
      <c r="AE721" s="158"/>
      <c r="AF721" s="162" t="s">
        <v>2001</v>
      </c>
      <c r="AG721" s="163">
        <f>SUM(AG8:AG719)</f>
        <v>654751.1599999998</v>
      </c>
      <c r="AH721" s="163">
        <f>SUM(AH8:AH719)</f>
        <v>-6325525.800000001</v>
      </c>
      <c r="AI721" s="161"/>
    </row>
    <row r="722" spans="1:35" ht="15">
      <c r="A722" s="108"/>
      <c r="B722" s="108"/>
      <c r="C722" s="109"/>
      <c r="D722" s="150"/>
      <c r="E722" s="109"/>
      <c r="F722" s="157"/>
      <c r="G722" s="112"/>
      <c r="H722" s="112"/>
      <c r="I722" s="143"/>
      <c r="J722" s="112"/>
      <c r="K722" s="151"/>
      <c r="L722" s="108"/>
      <c r="M722" s="108"/>
      <c r="N722" s="109"/>
      <c r="O722" s="111"/>
      <c r="P722" s="109"/>
      <c r="Q722" s="109"/>
      <c r="R722" s="108"/>
      <c r="S722" s="111"/>
      <c r="T722" s="108"/>
      <c r="U722" s="108"/>
      <c r="V722" s="108"/>
      <c r="W722" s="108"/>
      <c r="X722" s="113"/>
      <c r="Y722" s="113"/>
      <c r="Z722" s="113"/>
      <c r="AA722" s="114"/>
      <c r="AB722" s="108"/>
      <c r="AC722" s="109"/>
      <c r="AD722" s="158"/>
      <c r="AE722" s="158"/>
      <c r="AF722" s="162" t="s">
        <v>2002</v>
      </c>
      <c r="AG722" s="163"/>
      <c r="AH722" s="163">
        <f>IF(AG721&lt;&gt;0,AH721/AG721,0)</f>
        <v>-9.660961578136039</v>
      </c>
      <c r="AI722" s="161"/>
    </row>
    <row r="723" spans="3:34" ht="15">
      <c r="C723" s="107"/>
      <c r="D723" s="107"/>
      <c r="E723" s="107"/>
      <c r="F723" s="107"/>
      <c r="G723" s="107"/>
      <c r="H723" s="107"/>
      <c r="I723" s="107"/>
      <c r="J723" s="107"/>
      <c r="N723" s="107"/>
      <c r="O723" s="107"/>
      <c r="P723" s="107"/>
      <c r="Q723" s="107"/>
      <c r="S723" s="107"/>
      <c r="AC723" s="107"/>
      <c r="AD723" s="107"/>
      <c r="AE723" s="107"/>
      <c r="AG723" s="118"/>
      <c r="AH723" s="118"/>
    </row>
    <row r="724" spans="3:34" ht="15">
      <c r="C724" s="107"/>
      <c r="D724" s="107"/>
      <c r="E724" s="107"/>
      <c r="F724" s="107"/>
      <c r="G724" s="107"/>
      <c r="H724" s="107"/>
      <c r="I724" s="107"/>
      <c r="J724" s="107"/>
      <c r="N724" s="107"/>
      <c r="O724" s="107"/>
      <c r="P724" s="107"/>
      <c r="Q724" s="107"/>
      <c r="S724" s="107"/>
      <c r="AC724" s="107"/>
      <c r="AD724" s="107"/>
      <c r="AE724" s="107"/>
      <c r="AF724" s="107"/>
      <c r="AG724" s="107"/>
      <c r="AH724" s="118"/>
    </row>
    <row r="725" spans="3:34" ht="15">
      <c r="C725" s="107"/>
      <c r="D725" s="107"/>
      <c r="E725" s="107"/>
      <c r="F725" s="107"/>
      <c r="G725" s="107"/>
      <c r="H725" s="107"/>
      <c r="I725" s="107"/>
      <c r="J725" s="107"/>
      <c r="N725" s="107"/>
      <c r="O725" s="107"/>
      <c r="P725" s="107"/>
      <c r="Q725" s="107"/>
      <c r="S725" s="107"/>
      <c r="AC725" s="107"/>
      <c r="AD725" s="107"/>
      <c r="AE725" s="107"/>
      <c r="AF725" s="107"/>
      <c r="AG725" s="107"/>
      <c r="AH725" s="118"/>
    </row>
    <row r="726" spans="3:34" ht="15">
      <c r="C726" s="107"/>
      <c r="D726" s="107"/>
      <c r="E726" s="107"/>
      <c r="F726" s="107"/>
      <c r="G726" s="107"/>
      <c r="H726" s="107"/>
      <c r="I726" s="107"/>
      <c r="J726" s="107"/>
      <c r="N726" s="107"/>
      <c r="O726" s="107"/>
      <c r="P726" s="107"/>
      <c r="Q726" s="107"/>
      <c r="S726" s="107"/>
      <c r="AC726" s="107"/>
      <c r="AD726" s="107"/>
      <c r="AE726" s="107"/>
      <c r="AF726" s="107"/>
      <c r="AG726" s="107"/>
      <c r="AH726" s="118"/>
    </row>
    <row r="727" spans="3:34" ht="15">
      <c r="C727" s="107"/>
      <c r="D727" s="107"/>
      <c r="E727" s="107"/>
      <c r="F727" s="107"/>
      <c r="G727" s="107"/>
      <c r="H727" s="107"/>
      <c r="I727" s="107"/>
      <c r="J727" s="107"/>
      <c r="N727" s="107"/>
      <c r="O727" s="107"/>
      <c r="P727" s="107"/>
      <c r="Q727" s="107"/>
      <c r="S727" s="107"/>
      <c r="AC727" s="107"/>
      <c r="AD727" s="107"/>
      <c r="AE727" s="107"/>
      <c r="AF727" s="107"/>
      <c r="AG727" s="107"/>
      <c r="AH727" s="118"/>
    </row>
    <row r="728" spans="3:34" ht="15">
      <c r="C728" s="107"/>
      <c r="D728" s="107"/>
      <c r="E728" s="107"/>
      <c r="F728" s="107"/>
      <c r="G728" s="107"/>
      <c r="H728" s="107"/>
      <c r="I728" s="107"/>
      <c r="J728" s="107"/>
      <c r="N728" s="107"/>
      <c r="O728" s="107"/>
      <c r="P728" s="107"/>
      <c r="Q728" s="107"/>
      <c r="S728" s="107"/>
      <c r="AC728" s="107"/>
      <c r="AD728" s="107"/>
      <c r="AE728" s="107"/>
      <c r="AF728" s="107"/>
      <c r="AG728" s="107"/>
      <c r="AH728" s="118"/>
    </row>
    <row r="729" spans="3:34" ht="15">
      <c r="C729" s="107"/>
      <c r="D729" s="107"/>
      <c r="E729" s="107"/>
      <c r="F729" s="107"/>
      <c r="G729" s="107"/>
      <c r="H729" s="107"/>
      <c r="I729" s="107"/>
      <c r="J729" s="107"/>
      <c r="N729" s="107"/>
      <c r="O729" s="107"/>
      <c r="P729" s="107"/>
      <c r="Q729" s="107"/>
      <c r="S729" s="107"/>
      <c r="AC729" s="107"/>
      <c r="AD729" s="107"/>
      <c r="AE729" s="107"/>
      <c r="AF729" s="107"/>
      <c r="AG729" s="107"/>
      <c r="AH729" s="118"/>
    </row>
  </sheetData>
  <sheetProtection/>
  <mergeCells count="12"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  <mergeCell ref="AB5:AC5"/>
    <mergeCell ref="AD5:AI5"/>
  </mergeCells>
  <dataValidations count="2">
    <dataValidation type="list" allowBlank="1" showInputMessage="1" showErrorMessage="1" errorTitle="SCISSIONE PAGAMENTI" error="Selezionare 'NO' se il documento non è soggeto alla Scissione Pagamenti" sqref="I8:I722">
      <formula1>"SI, NO"</formula1>
    </dataValidation>
    <dataValidation type="list" allowBlank="1" showInputMessage="1" showErrorMessage="1" errorTitle="ESCLUSIONE DAL CALCOLO" error="Selezionare 'SI' se si vuole escludere la Fattura dal CALCOLO" sqref="AI8:AI722">
      <formula1>"SI, 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4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83" t="s">
        <v>119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3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86" t="s">
        <v>2003</v>
      </c>
      <c r="B3" s="187"/>
      <c r="C3" s="187"/>
      <c r="D3" s="187"/>
      <c r="E3" s="187"/>
      <c r="F3" s="187"/>
      <c r="G3" s="187"/>
      <c r="H3" s="187"/>
      <c r="I3" s="187"/>
      <c r="J3" s="187"/>
      <c r="K3" s="202"/>
      <c r="L3" s="202"/>
      <c r="M3" s="202"/>
      <c r="N3" s="202"/>
      <c r="O3" s="203"/>
    </row>
    <row r="4" spans="1:15" ht="22.5" customHeight="1">
      <c r="A4" s="186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3"/>
    </row>
    <row r="5" spans="1:15" s="62" customFormat="1" ht="22.5" customHeight="1">
      <c r="A5" s="200" t="s">
        <v>107</v>
      </c>
      <c r="B5" s="201"/>
      <c r="C5" s="201"/>
      <c r="D5" s="201"/>
      <c r="E5" s="201"/>
      <c r="F5" s="201"/>
      <c r="G5" s="201"/>
      <c r="H5" s="201"/>
      <c r="I5" s="201"/>
      <c r="J5" s="201"/>
      <c r="K5" s="217" t="s">
        <v>108</v>
      </c>
      <c r="L5" s="218"/>
      <c r="M5" s="218"/>
      <c r="N5" s="218"/>
      <c r="O5" s="219"/>
    </row>
    <row r="6" spans="1:15" ht="34.5" customHeight="1">
      <c r="A6" s="64" t="s">
        <v>49</v>
      </c>
      <c r="B6" s="64" t="s">
        <v>50</v>
      </c>
      <c r="C6" s="68" t="s">
        <v>47</v>
      </c>
      <c r="D6" s="68" t="s">
        <v>51</v>
      </c>
      <c r="E6" s="69" t="s">
        <v>55</v>
      </c>
      <c r="F6" s="70" t="s">
        <v>63</v>
      </c>
      <c r="G6" s="68" t="s">
        <v>48</v>
      </c>
      <c r="H6" s="64" t="s">
        <v>52</v>
      </c>
      <c r="I6" s="68" t="s">
        <v>53</v>
      </c>
      <c r="J6" s="71" t="s">
        <v>54</v>
      </c>
      <c r="K6" s="72" t="s">
        <v>102</v>
      </c>
      <c r="L6" s="72" t="s">
        <v>103</v>
      </c>
      <c r="M6" s="126" t="s">
        <v>105</v>
      </c>
      <c r="N6" s="123" t="s">
        <v>104</v>
      </c>
      <c r="O6" s="133" t="s">
        <v>106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164">
        <v>1</v>
      </c>
      <c r="B8" s="75" t="s">
        <v>253</v>
      </c>
      <c r="C8" s="76" t="s">
        <v>2004</v>
      </c>
      <c r="D8" s="77" t="s">
        <v>2005</v>
      </c>
      <c r="E8" s="78"/>
      <c r="F8" s="77"/>
      <c r="G8" s="165" t="s">
        <v>2006</v>
      </c>
      <c r="H8" s="75"/>
      <c r="I8" s="77"/>
      <c r="J8" s="79">
        <v>8451.44</v>
      </c>
      <c r="K8" s="166"/>
      <c r="L8" s="167" t="s">
        <v>253</v>
      </c>
      <c r="M8" s="168">
        <f aca="true" t="shared" si="0" ref="M8:M71">IF(K8&lt;&gt;"",L8-K8,0)</f>
        <v>0</v>
      </c>
      <c r="N8" s="169">
        <v>8451.44</v>
      </c>
      <c r="O8" s="170">
        <f aca="true" t="shared" si="1" ref="O8:O71">IF(K8&lt;&gt;"",N8*M8,0)</f>
        <v>0</v>
      </c>
      <c r="P8">
        <f aca="true" t="shared" si="2" ref="P8:P71">IF(K8&lt;&gt;"",N8,0)</f>
        <v>0</v>
      </c>
    </row>
    <row r="9" spans="1:16" ht="12.75">
      <c r="A9" s="164">
        <v>2</v>
      </c>
      <c r="B9" s="75" t="s">
        <v>253</v>
      </c>
      <c r="C9" s="76" t="s">
        <v>2004</v>
      </c>
      <c r="D9" s="77" t="s">
        <v>2005</v>
      </c>
      <c r="E9" s="78"/>
      <c r="F9" s="77"/>
      <c r="G9" s="165" t="s">
        <v>2006</v>
      </c>
      <c r="H9" s="75"/>
      <c r="I9" s="77"/>
      <c r="J9" s="79">
        <v>2918.76</v>
      </c>
      <c r="K9" s="166"/>
      <c r="L9" s="167" t="s">
        <v>253</v>
      </c>
      <c r="M9" s="168">
        <f t="shared" si="0"/>
        <v>0</v>
      </c>
      <c r="N9" s="169">
        <v>2918.76</v>
      </c>
      <c r="O9" s="170">
        <f t="shared" si="1"/>
        <v>0</v>
      </c>
      <c r="P9">
        <f t="shared" si="2"/>
        <v>0</v>
      </c>
    </row>
    <row r="10" spans="1:16" ht="12.75">
      <c r="A10" s="164">
        <v>4</v>
      </c>
      <c r="B10" s="75" t="s">
        <v>265</v>
      </c>
      <c r="C10" s="76" t="s">
        <v>2007</v>
      </c>
      <c r="D10" s="77" t="s">
        <v>2008</v>
      </c>
      <c r="E10" s="78"/>
      <c r="F10" s="77"/>
      <c r="G10" s="165" t="s">
        <v>126</v>
      </c>
      <c r="H10" s="75"/>
      <c r="I10" s="77"/>
      <c r="J10" s="79">
        <v>10</v>
      </c>
      <c r="K10" s="166"/>
      <c r="L10" s="167" t="s">
        <v>265</v>
      </c>
      <c r="M10" s="168">
        <f t="shared" si="0"/>
        <v>0</v>
      </c>
      <c r="N10" s="169">
        <v>10</v>
      </c>
      <c r="O10" s="170">
        <f t="shared" si="1"/>
        <v>0</v>
      </c>
      <c r="P10">
        <f t="shared" si="2"/>
        <v>0</v>
      </c>
    </row>
    <row r="11" spans="1:16" ht="12.75">
      <c r="A11" s="164">
        <v>5</v>
      </c>
      <c r="B11" s="75" t="s">
        <v>265</v>
      </c>
      <c r="C11" s="76" t="s">
        <v>2007</v>
      </c>
      <c r="D11" s="77" t="s">
        <v>2009</v>
      </c>
      <c r="E11" s="78"/>
      <c r="F11" s="77"/>
      <c r="G11" s="165" t="s">
        <v>126</v>
      </c>
      <c r="H11" s="75"/>
      <c r="I11" s="77"/>
      <c r="J11" s="79">
        <v>10</v>
      </c>
      <c r="K11" s="166"/>
      <c r="L11" s="167" t="s">
        <v>265</v>
      </c>
      <c r="M11" s="168">
        <f t="shared" si="0"/>
        <v>0</v>
      </c>
      <c r="N11" s="169">
        <v>10</v>
      </c>
      <c r="O11" s="170">
        <f t="shared" si="1"/>
        <v>0</v>
      </c>
      <c r="P11">
        <f t="shared" si="2"/>
        <v>0</v>
      </c>
    </row>
    <row r="12" spans="1:16" ht="12.75">
      <c r="A12" s="164">
        <v>6</v>
      </c>
      <c r="B12" s="75" t="s">
        <v>265</v>
      </c>
      <c r="C12" s="76" t="s">
        <v>2007</v>
      </c>
      <c r="D12" s="77" t="s">
        <v>2010</v>
      </c>
      <c r="E12" s="78"/>
      <c r="F12" s="77"/>
      <c r="G12" s="165" t="s">
        <v>126</v>
      </c>
      <c r="H12" s="75"/>
      <c r="I12" s="77"/>
      <c r="J12" s="79">
        <v>80.52</v>
      </c>
      <c r="K12" s="166"/>
      <c r="L12" s="167" t="s">
        <v>265</v>
      </c>
      <c r="M12" s="168">
        <f t="shared" si="0"/>
        <v>0</v>
      </c>
      <c r="N12" s="169">
        <v>80.52</v>
      </c>
      <c r="O12" s="170">
        <f t="shared" si="1"/>
        <v>0</v>
      </c>
      <c r="P12">
        <f t="shared" si="2"/>
        <v>0</v>
      </c>
    </row>
    <row r="13" spans="1:16" ht="12.75">
      <c r="A13" s="164">
        <v>7</v>
      </c>
      <c r="B13" s="75" t="s">
        <v>265</v>
      </c>
      <c r="C13" s="76" t="s">
        <v>2007</v>
      </c>
      <c r="D13" s="77" t="s">
        <v>2011</v>
      </c>
      <c r="E13" s="78"/>
      <c r="F13" s="77"/>
      <c r="G13" s="165" t="s">
        <v>126</v>
      </c>
      <c r="H13" s="75"/>
      <c r="I13" s="77"/>
      <c r="J13" s="79">
        <v>48.8</v>
      </c>
      <c r="K13" s="166"/>
      <c r="L13" s="167" t="s">
        <v>265</v>
      </c>
      <c r="M13" s="168">
        <f t="shared" si="0"/>
        <v>0</v>
      </c>
      <c r="N13" s="169">
        <v>48.8</v>
      </c>
      <c r="O13" s="170">
        <f t="shared" si="1"/>
        <v>0</v>
      </c>
      <c r="P13">
        <f t="shared" si="2"/>
        <v>0</v>
      </c>
    </row>
    <row r="14" spans="1:16" ht="12.75">
      <c r="A14" s="164">
        <v>8</v>
      </c>
      <c r="B14" s="75" t="s">
        <v>265</v>
      </c>
      <c r="C14" s="76" t="s">
        <v>2007</v>
      </c>
      <c r="D14" s="77" t="s">
        <v>2012</v>
      </c>
      <c r="E14" s="78"/>
      <c r="F14" s="77"/>
      <c r="G14" s="165" t="s">
        <v>126</v>
      </c>
      <c r="H14" s="75"/>
      <c r="I14" s="77"/>
      <c r="J14" s="79">
        <v>11.96</v>
      </c>
      <c r="K14" s="166"/>
      <c r="L14" s="167" t="s">
        <v>265</v>
      </c>
      <c r="M14" s="168">
        <f t="shared" si="0"/>
        <v>0</v>
      </c>
      <c r="N14" s="169">
        <v>11.96</v>
      </c>
      <c r="O14" s="170">
        <f t="shared" si="1"/>
        <v>0</v>
      </c>
      <c r="P14">
        <f t="shared" si="2"/>
        <v>0</v>
      </c>
    </row>
    <row r="15" spans="1:16" ht="12.75">
      <c r="A15" s="164">
        <v>9</v>
      </c>
      <c r="B15" s="75" t="s">
        <v>265</v>
      </c>
      <c r="C15" s="76" t="s">
        <v>2007</v>
      </c>
      <c r="D15" s="77" t="s">
        <v>2013</v>
      </c>
      <c r="E15" s="78"/>
      <c r="F15" s="77"/>
      <c r="G15" s="165" t="s">
        <v>126</v>
      </c>
      <c r="H15" s="75"/>
      <c r="I15" s="77"/>
      <c r="J15" s="79">
        <v>25.62</v>
      </c>
      <c r="K15" s="166"/>
      <c r="L15" s="167" t="s">
        <v>265</v>
      </c>
      <c r="M15" s="168">
        <f t="shared" si="0"/>
        <v>0</v>
      </c>
      <c r="N15" s="169">
        <v>25.62</v>
      </c>
      <c r="O15" s="170">
        <f t="shared" si="1"/>
        <v>0</v>
      </c>
      <c r="P15">
        <f t="shared" si="2"/>
        <v>0</v>
      </c>
    </row>
    <row r="16" spans="1:16" ht="12.75">
      <c r="A16" s="164">
        <v>10</v>
      </c>
      <c r="B16" s="75" t="s">
        <v>265</v>
      </c>
      <c r="C16" s="76" t="s">
        <v>2007</v>
      </c>
      <c r="D16" s="77" t="s">
        <v>2014</v>
      </c>
      <c r="E16" s="78"/>
      <c r="F16" s="77"/>
      <c r="G16" s="165" t="s">
        <v>126</v>
      </c>
      <c r="H16" s="75"/>
      <c r="I16" s="77"/>
      <c r="J16" s="79">
        <v>134.1</v>
      </c>
      <c r="K16" s="166"/>
      <c r="L16" s="167" t="s">
        <v>265</v>
      </c>
      <c r="M16" s="168">
        <f t="shared" si="0"/>
        <v>0</v>
      </c>
      <c r="N16" s="169">
        <v>134.1</v>
      </c>
      <c r="O16" s="170">
        <f t="shared" si="1"/>
        <v>0</v>
      </c>
      <c r="P16">
        <f t="shared" si="2"/>
        <v>0</v>
      </c>
    </row>
    <row r="17" spans="1:16" ht="12.75">
      <c r="A17" s="164">
        <v>39</v>
      </c>
      <c r="B17" s="75" t="s">
        <v>279</v>
      </c>
      <c r="C17" s="76" t="s">
        <v>2015</v>
      </c>
      <c r="D17" s="77" t="s">
        <v>2016</v>
      </c>
      <c r="E17" s="78"/>
      <c r="F17" s="77"/>
      <c r="G17" s="165" t="s">
        <v>126</v>
      </c>
      <c r="H17" s="75"/>
      <c r="I17" s="77"/>
      <c r="J17" s="79">
        <v>226</v>
      </c>
      <c r="K17" s="166"/>
      <c r="L17" s="167" t="s">
        <v>279</v>
      </c>
      <c r="M17" s="168">
        <f t="shared" si="0"/>
        <v>0</v>
      </c>
      <c r="N17" s="169">
        <v>226</v>
      </c>
      <c r="O17" s="170">
        <f t="shared" si="1"/>
        <v>0</v>
      </c>
      <c r="P17">
        <f t="shared" si="2"/>
        <v>0</v>
      </c>
    </row>
    <row r="18" spans="1:16" ht="12.75">
      <c r="A18" s="164">
        <v>40</v>
      </c>
      <c r="B18" s="75" t="s">
        <v>279</v>
      </c>
      <c r="C18" s="76" t="s">
        <v>2017</v>
      </c>
      <c r="D18" s="77" t="s">
        <v>2018</v>
      </c>
      <c r="E18" s="78"/>
      <c r="F18" s="77"/>
      <c r="G18" s="165" t="s">
        <v>126</v>
      </c>
      <c r="H18" s="75"/>
      <c r="I18" s="77"/>
      <c r="J18" s="79">
        <v>471</v>
      </c>
      <c r="K18" s="166"/>
      <c r="L18" s="167" t="s">
        <v>279</v>
      </c>
      <c r="M18" s="168">
        <f t="shared" si="0"/>
        <v>0</v>
      </c>
      <c r="N18" s="169">
        <v>471</v>
      </c>
      <c r="O18" s="170">
        <f t="shared" si="1"/>
        <v>0</v>
      </c>
      <c r="P18">
        <f t="shared" si="2"/>
        <v>0</v>
      </c>
    </row>
    <row r="19" spans="1:16" ht="12.75">
      <c r="A19" s="164">
        <v>42</v>
      </c>
      <c r="B19" s="75" t="s">
        <v>279</v>
      </c>
      <c r="C19" s="76" t="s">
        <v>2019</v>
      </c>
      <c r="D19" s="77" t="s">
        <v>2020</v>
      </c>
      <c r="E19" s="78"/>
      <c r="F19" s="77"/>
      <c r="G19" s="165" t="s">
        <v>126</v>
      </c>
      <c r="H19" s="75"/>
      <c r="I19" s="77"/>
      <c r="J19" s="79">
        <v>151</v>
      </c>
      <c r="K19" s="166"/>
      <c r="L19" s="167" t="s">
        <v>279</v>
      </c>
      <c r="M19" s="168">
        <f t="shared" si="0"/>
        <v>0</v>
      </c>
      <c r="N19" s="169">
        <v>151</v>
      </c>
      <c r="O19" s="170">
        <f t="shared" si="1"/>
        <v>0</v>
      </c>
      <c r="P19">
        <f t="shared" si="2"/>
        <v>0</v>
      </c>
    </row>
    <row r="20" spans="1:16" ht="12.75">
      <c r="A20" s="164">
        <v>51</v>
      </c>
      <c r="B20" s="75" t="s">
        <v>279</v>
      </c>
      <c r="C20" s="76" t="s">
        <v>2021</v>
      </c>
      <c r="D20" s="77" t="s">
        <v>2022</v>
      </c>
      <c r="E20" s="78"/>
      <c r="F20" s="77"/>
      <c r="G20" s="165" t="s">
        <v>126</v>
      </c>
      <c r="H20" s="75"/>
      <c r="I20" s="77"/>
      <c r="J20" s="79">
        <v>1301.46</v>
      </c>
      <c r="K20" s="166"/>
      <c r="L20" s="167" t="s">
        <v>279</v>
      </c>
      <c r="M20" s="168">
        <f t="shared" si="0"/>
        <v>0</v>
      </c>
      <c r="N20" s="169">
        <v>1301.46</v>
      </c>
      <c r="O20" s="170">
        <f t="shared" si="1"/>
        <v>0</v>
      </c>
      <c r="P20">
        <f t="shared" si="2"/>
        <v>0</v>
      </c>
    </row>
    <row r="21" spans="1:16" ht="12.75">
      <c r="A21" s="164">
        <v>52</v>
      </c>
      <c r="B21" s="75" t="s">
        <v>279</v>
      </c>
      <c r="C21" s="76" t="s">
        <v>2023</v>
      </c>
      <c r="D21" s="77" t="s">
        <v>2022</v>
      </c>
      <c r="E21" s="78"/>
      <c r="F21" s="77"/>
      <c r="G21" s="165" t="s">
        <v>126</v>
      </c>
      <c r="H21" s="75"/>
      <c r="I21" s="77"/>
      <c r="J21" s="79">
        <v>130.15</v>
      </c>
      <c r="K21" s="166"/>
      <c r="L21" s="167" t="s">
        <v>279</v>
      </c>
      <c r="M21" s="168">
        <f t="shared" si="0"/>
        <v>0</v>
      </c>
      <c r="N21" s="169">
        <v>130.15</v>
      </c>
      <c r="O21" s="170">
        <f t="shared" si="1"/>
        <v>0</v>
      </c>
      <c r="P21">
        <f t="shared" si="2"/>
        <v>0</v>
      </c>
    </row>
    <row r="22" spans="1:16" ht="12.75">
      <c r="A22" s="164">
        <v>53</v>
      </c>
      <c r="B22" s="75" t="s">
        <v>279</v>
      </c>
      <c r="C22" s="76" t="s">
        <v>2024</v>
      </c>
      <c r="D22" s="77" t="s">
        <v>2022</v>
      </c>
      <c r="E22" s="78"/>
      <c r="F22" s="77"/>
      <c r="G22" s="165" t="s">
        <v>126</v>
      </c>
      <c r="H22" s="75"/>
      <c r="I22" s="77"/>
      <c r="J22" s="79">
        <v>97.61</v>
      </c>
      <c r="K22" s="166"/>
      <c r="L22" s="167" t="s">
        <v>279</v>
      </c>
      <c r="M22" s="168">
        <f t="shared" si="0"/>
        <v>0</v>
      </c>
      <c r="N22" s="169">
        <v>97.61</v>
      </c>
      <c r="O22" s="170">
        <f t="shared" si="1"/>
        <v>0</v>
      </c>
      <c r="P22">
        <f t="shared" si="2"/>
        <v>0</v>
      </c>
    </row>
    <row r="23" spans="1:16" ht="12.75">
      <c r="A23" s="164">
        <v>75</v>
      </c>
      <c r="B23" s="75" t="s">
        <v>168</v>
      </c>
      <c r="C23" s="76" t="s">
        <v>2025</v>
      </c>
      <c r="D23" s="77" t="s">
        <v>2026</v>
      </c>
      <c r="E23" s="78"/>
      <c r="F23" s="77"/>
      <c r="G23" s="165" t="s">
        <v>126</v>
      </c>
      <c r="H23" s="75"/>
      <c r="I23" s="77"/>
      <c r="J23" s="79">
        <v>53.67</v>
      </c>
      <c r="K23" s="166"/>
      <c r="L23" s="167" t="s">
        <v>168</v>
      </c>
      <c r="M23" s="168">
        <f t="shared" si="0"/>
        <v>0</v>
      </c>
      <c r="N23" s="169">
        <v>53.67</v>
      </c>
      <c r="O23" s="170">
        <f t="shared" si="1"/>
        <v>0</v>
      </c>
      <c r="P23">
        <f t="shared" si="2"/>
        <v>0</v>
      </c>
    </row>
    <row r="24" spans="1:16" ht="12.75">
      <c r="A24" s="164">
        <v>76</v>
      </c>
      <c r="B24" s="75" t="s">
        <v>168</v>
      </c>
      <c r="C24" s="76" t="s">
        <v>2025</v>
      </c>
      <c r="D24" s="77" t="s">
        <v>2027</v>
      </c>
      <c r="E24" s="78"/>
      <c r="F24" s="77"/>
      <c r="G24" s="165" t="s">
        <v>126</v>
      </c>
      <c r="H24" s="75"/>
      <c r="I24" s="77"/>
      <c r="J24" s="79">
        <v>62.99</v>
      </c>
      <c r="K24" s="166"/>
      <c r="L24" s="167" t="s">
        <v>168</v>
      </c>
      <c r="M24" s="168">
        <f t="shared" si="0"/>
        <v>0</v>
      </c>
      <c r="N24" s="169">
        <v>62.99</v>
      </c>
      <c r="O24" s="170">
        <f t="shared" si="1"/>
        <v>0</v>
      </c>
      <c r="P24">
        <f t="shared" si="2"/>
        <v>0</v>
      </c>
    </row>
    <row r="25" spans="1:16" ht="12.75">
      <c r="A25" s="164">
        <v>77</v>
      </c>
      <c r="B25" s="75" t="s">
        <v>168</v>
      </c>
      <c r="C25" s="76" t="s">
        <v>2025</v>
      </c>
      <c r="D25" s="77" t="s">
        <v>2028</v>
      </c>
      <c r="E25" s="78"/>
      <c r="F25" s="77"/>
      <c r="G25" s="165" t="s">
        <v>126</v>
      </c>
      <c r="H25" s="75"/>
      <c r="I25" s="77"/>
      <c r="J25" s="79">
        <v>149.95</v>
      </c>
      <c r="K25" s="166"/>
      <c r="L25" s="167" t="s">
        <v>168</v>
      </c>
      <c r="M25" s="168">
        <f t="shared" si="0"/>
        <v>0</v>
      </c>
      <c r="N25" s="169">
        <v>149.95</v>
      </c>
      <c r="O25" s="170">
        <f t="shared" si="1"/>
        <v>0</v>
      </c>
      <c r="P25">
        <f t="shared" si="2"/>
        <v>0</v>
      </c>
    </row>
    <row r="26" spans="1:16" ht="12.75">
      <c r="A26" s="164">
        <v>78</v>
      </c>
      <c r="B26" s="75" t="s">
        <v>168</v>
      </c>
      <c r="C26" s="76" t="s">
        <v>2025</v>
      </c>
      <c r="D26" s="77" t="s">
        <v>2029</v>
      </c>
      <c r="E26" s="78"/>
      <c r="F26" s="77"/>
      <c r="G26" s="165" t="s">
        <v>126</v>
      </c>
      <c r="H26" s="75"/>
      <c r="I26" s="77"/>
      <c r="J26" s="79">
        <v>305.51</v>
      </c>
      <c r="K26" s="166"/>
      <c r="L26" s="167" t="s">
        <v>168</v>
      </c>
      <c r="M26" s="168">
        <f t="shared" si="0"/>
        <v>0</v>
      </c>
      <c r="N26" s="169">
        <v>305.51</v>
      </c>
      <c r="O26" s="170">
        <f t="shared" si="1"/>
        <v>0</v>
      </c>
      <c r="P26">
        <f t="shared" si="2"/>
        <v>0</v>
      </c>
    </row>
    <row r="27" spans="1:16" ht="12.75">
      <c r="A27" s="164">
        <v>79</v>
      </c>
      <c r="B27" s="75" t="s">
        <v>168</v>
      </c>
      <c r="C27" s="76" t="s">
        <v>2025</v>
      </c>
      <c r="D27" s="77" t="s">
        <v>2030</v>
      </c>
      <c r="E27" s="78"/>
      <c r="F27" s="77"/>
      <c r="G27" s="165" t="s">
        <v>126</v>
      </c>
      <c r="H27" s="75"/>
      <c r="I27" s="77"/>
      <c r="J27" s="79">
        <v>153.3</v>
      </c>
      <c r="K27" s="166"/>
      <c r="L27" s="167" t="s">
        <v>168</v>
      </c>
      <c r="M27" s="168">
        <f t="shared" si="0"/>
        <v>0</v>
      </c>
      <c r="N27" s="169">
        <v>153.3</v>
      </c>
      <c r="O27" s="170">
        <f t="shared" si="1"/>
        <v>0</v>
      </c>
      <c r="P27">
        <f t="shared" si="2"/>
        <v>0</v>
      </c>
    </row>
    <row r="28" spans="1:16" ht="12.75">
      <c r="A28" s="164">
        <v>80</v>
      </c>
      <c r="B28" s="75" t="s">
        <v>168</v>
      </c>
      <c r="C28" s="76" t="s">
        <v>2025</v>
      </c>
      <c r="D28" s="77" t="s">
        <v>2031</v>
      </c>
      <c r="E28" s="78"/>
      <c r="F28" s="77"/>
      <c r="G28" s="165" t="s">
        <v>126</v>
      </c>
      <c r="H28" s="75"/>
      <c r="I28" s="77"/>
      <c r="J28" s="79">
        <v>123.62</v>
      </c>
      <c r="K28" s="166"/>
      <c r="L28" s="167" t="s">
        <v>168</v>
      </c>
      <c r="M28" s="168">
        <f t="shared" si="0"/>
        <v>0</v>
      </c>
      <c r="N28" s="169">
        <v>123.62</v>
      </c>
      <c r="O28" s="170">
        <f t="shared" si="1"/>
        <v>0</v>
      </c>
      <c r="P28">
        <f t="shared" si="2"/>
        <v>0</v>
      </c>
    </row>
    <row r="29" spans="1:16" ht="12.75">
      <c r="A29" s="164">
        <v>81</v>
      </c>
      <c r="B29" s="75" t="s">
        <v>168</v>
      </c>
      <c r="C29" s="76" t="s">
        <v>2025</v>
      </c>
      <c r="D29" s="77" t="s">
        <v>2032</v>
      </c>
      <c r="E29" s="78"/>
      <c r="F29" s="77"/>
      <c r="G29" s="165" t="s">
        <v>126</v>
      </c>
      <c r="H29" s="75"/>
      <c r="I29" s="77"/>
      <c r="J29" s="79">
        <v>175.44</v>
      </c>
      <c r="K29" s="166"/>
      <c r="L29" s="167" t="s">
        <v>168</v>
      </c>
      <c r="M29" s="168">
        <f t="shared" si="0"/>
        <v>0</v>
      </c>
      <c r="N29" s="169">
        <v>175.44</v>
      </c>
      <c r="O29" s="170">
        <f t="shared" si="1"/>
        <v>0</v>
      </c>
      <c r="P29">
        <f t="shared" si="2"/>
        <v>0</v>
      </c>
    </row>
    <row r="30" spans="1:16" ht="12.75">
      <c r="A30" s="164">
        <v>82</v>
      </c>
      <c r="B30" s="75" t="s">
        <v>168</v>
      </c>
      <c r="C30" s="76" t="s">
        <v>2025</v>
      </c>
      <c r="D30" s="77" t="s">
        <v>2033</v>
      </c>
      <c r="E30" s="78"/>
      <c r="F30" s="77"/>
      <c r="G30" s="165" t="s">
        <v>126</v>
      </c>
      <c r="H30" s="75"/>
      <c r="I30" s="77"/>
      <c r="J30" s="79">
        <v>161.87</v>
      </c>
      <c r="K30" s="166"/>
      <c r="L30" s="167" t="s">
        <v>168</v>
      </c>
      <c r="M30" s="168">
        <f t="shared" si="0"/>
        <v>0</v>
      </c>
      <c r="N30" s="169">
        <v>161.87</v>
      </c>
      <c r="O30" s="170">
        <f t="shared" si="1"/>
        <v>0</v>
      </c>
      <c r="P30">
        <f t="shared" si="2"/>
        <v>0</v>
      </c>
    </row>
    <row r="31" spans="1:16" ht="12.75">
      <c r="A31" s="164">
        <v>83</v>
      </c>
      <c r="B31" s="75" t="s">
        <v>168</v>
      </c>
      <c r="C31" s="76" t="s">
        <v>2025</v>
      </c>
      <c r="D31" s="77" t="s">
        <v>2034</v>
      </c>
      <c r="E31" s="78"/>
      <c r="F31" s="77"/>
      <c r="G31" s="165" t="s">
        <v>126</v>
      </c>
      <c r="H31" s="75"/>
      <c r="I31" s="77"/>
      <c r="J31" s="79">
        <v>129.98</v>
      </c>
      <c r="K31" s="166"/>
      <c r="L31" s="167" t="s">
        <v>168</v>
      </c>
      <c r="M31" s="168">
        <f t="shared" si="0"/>
        <v>0</v>
      </c>
      <c r="N31" s="169">
        <v>129.98</v>
      </c>
      <c r="O31" s="170">
        <f t="shared" si="1"/>
        <v>0</v>
      </c>
      <c r="P31">
        <f t="shared" si="2"/>
        <v>0</v>
      </c>
    </row>
    <row r="32" spans="1:16" ht="12.75">
      <c r="A32" s="164">
        <v>85</v>
      </c>
      <c r="B32" s="75" t="s">
        <v>153</v>
      </c>
      <c r="C32" s="76" t="s">
        <v>2035</v>
      </c>
      <c r="D32" s="77" t="s">
        <v>2036</v>
      </c>
      <c r="E32" s="78"/>
      <c r="F32" s="77"/>
      <c r="G32" s="165" t="s">
        <v>126</v>
      </c>
      <c r="H32" s="75"/>
      <c r="I32" s="77"/>
      <c r="J32" s="79">
        <v>71.49</v>
      </c>
      <c r="K32" s="166"/>
      <c r="L32" s="167" t="s">
        <v>153</v>
      </c>
      <c r="M32" s="168">
        <f t="shared" si="0"/>
        <v>0</v>
      </c>
      <c r="N32" s="169">
        <v>71.49</v>
      </c>
      <c r="O32" s="170">
        <f t="shared" si="1"/>
        <v>0</v>
      </c>
      <c r="P32">
        <f t="shared" si="2"/>
        <v>0</v>
      </c>
    </row>
    <row r="33" spans="1:16" ht="12.75">
      <c r="A33" s="164">
        <v>111</v>
      </c>
      <c r="B33" s="75" t="s">
        <v>304</v>
      </c>
      <c r="C33" s="76" t="s">
        <v>2037</v>
      </c>
      <c r="D33" s="77" t="s">
        <v>2038</v>
      </c>
      <c r="E33" s="78"/>
      <c r="F33" s="77"/>
      <c r="G33" s="165" t="s">
        <v>126</v>
      </c>
      <c r="H33" s="75"/>
      <c r="I33" s="77"/>
      <c r="J33" s="79">
        <v>94.86</v>
      </c>
      <c r="K33" s="166"/>
      <c r="L33" s="167" t="s">
        <v>304</v>
      </c>
      <c r="M33" s="168">
        <f t="shared" si="0"/>
        <v>0</v>
      </c>
      <c r="N33" s="169">
        <v>94.86</v>
      </c>
      <c r="O33" s="170">
        <f t="shared" si="1"/>
        <v>0</v>
      </c>
      <c r="P33">
        <f t="shared" si="2"/>
        <v>0</v>
      </c>
    </row>
    <row r="34" spans="1:16" ht="12.75">
      <c r="A34" s="164">
        <v>112</v>
      </c>
      <c r="B34" s="75" t="s">
        <v>304</v>
      </c>
      <c r="C34" s="76" t="s">
        <v>2039</v>
      </c>
      <c r="D34" s="77" t="s">
        <v>2040</v>
      </c>
      <c r="E34" s="78"/>
      <c r="F34" s="77"/>
      <c r="G34" s="165" t="s">
        <v>126</v>
      </c>
      <c r="H34" s="75"/>
      <c r="I34" s="77"/>
      <c r="J34" s="79">
        <v>18160</v>
      </c>
      <c r="K34" s="166"/>
      <c r="L34" s="167" t="s">
        <v>304</v>
      </c>
      <c r="M34" s="168">
        <f t="shared" si="0"/>
        <v>0</v>
      </c>
      <c r="N34" s="169">
        <v>18160</v>
      </c>
      <c r="O34" s="170">
        <f t="shared" si="1"/>
        <v>0</v>
      </c>
      <c r="P34">
        <f t="shared" si="2"/>
        <v>0</v>
      </c>
    </row>
    <row r="35" spans="1:16" ht="12.75">
      <c r="A35" s="164">
        <v>113</v>
      </c>
      <c r="B35" s="75" t="s">
        <v>304</v>
      </c>
      <c r="C35" s="76" t="s">
        <v>2039</v>
      </c>
      <c r="D35" s="77" t="s">
        <v>2041</v>
      </c>
      <c r="E35" s="78"/>
      <c r="F35" s="77"/>
      <c r="G35" s="165" t="s">
        <v>126</v>
      </c>
      <c r="H35" s="75"/>
      <c r="I35" s="77"/>
      <c r="J35" s="79">
        <v>181.6</v>
      </c>
      <c r="K35" s="166"/>
      <c r="L35" s="167" t="s">
        <v>304</v>
      </c>
      <c r="M35" s="168">
        <f t="shared" si="0"/>
        <v>0</v>
      </c>
      <c r="N35" s="169">
        <v>181.6</v>
      </c>
      <c r="O35" s="170">
        <f t="shared" si="1"/>
        <v>0</v>
      </c>
      <c r="P35">
        <f t="shared" si="2"/>
        <v>0</v>
      </c>
    </row>
    <row r="36" spans="1:16" ht="12.75">
      <c r="A36" s="164">
        <v>137</v>
      </c>
      <c r="B36" s="75" t="s">
        <v>304</v>
      </c>
      <c r="C36" s="76" t="s">
        <v>2019</v>
      </c>
      <c r="D36" s="77" t="s">
        <v>2042</v>
      </c>
      <c r="E36" s="78"/>
      <c r="F36" s="77"/>
      <c r="G36" s="165" t="s">
        <v>126</v>
      </c>
      <c r="H36" s="75"/>
      <c r="I36" s="77"/>
      <c r="J36" s="79">
        <v>119.2</v>
      </c>
      <c r="K36" s="166"/>
      <c r="L36" s="167" t="s">
        <v>304</v>
      </c>
      <c r="M36" s="168">
        <f t="shared" si="0"/>
        <v>0</v>
      </c>
      <c r="N36" s="169">
        <v>119.2</v>
      </c>
      <c r="O36" s="170">
        <f t="shared" si="1"/>
        <v>0</v>
      </c>
      <c r="P36">
        <f t="shared" si="2"/>
        <v>0</v>
      </c>
    </row>
    <row r="37" spans="1:16" ht="12.75">
      <c r="A37" s="164">
        <v>139</v>
      </c>
      <c r="B37" s="75" t="s">
        <v>304</v>
      </c>
      <c r="C37" s="76" t="s">
        <v>2024</v>
      </c>
      <c r="D37" s="77" t="s">
        <v>2043</v>
      </c>
      <c r="E37" s="78"/>
      <c r="F37" s="77"/>
      <c r="G37" s="165" t="s">
        <v>126</v>
      </c>
      <c r="H37" s="75"/>
      <c r="I37" s="77"/>
      <c r="J37" s="79">
        <v>97.61</v>
      </c>
      <c r="K37" s="166"/>
      <c r="L37" s="167" t="s">
        <v>304</v>
      </c>
      <c r="M37" s="168">
        <f t="shared" si="0"/>
        <v>0</v>
      </c>
      <c r="N37" s="169">
        <v>97.61</v>
      </c>
      <c r="O37" s="170">
        <f t="shared" si="1"/>
        <v>0</v>
      </c>
      <c r="P37">
        <f t="shared" si="2"/>
        <v>0</v>
      </c>
    </row>
    <row r="38" spans="1:16" ht="12.75">
      <c r="A38" s="164">
        <v>140</v>
      </c>
      <c r="B38" s="75" t="s">
        <v>304</v>
      </c>
      <c r="C38" s="76" t="s">
        <v>2023</v>
      </c>
      <c r="D38" s="77" t="s">
        <v>2043</v>
      </c>
      <c r="E38" s="78"/>
      <c r="F38" s="77"/>
      <c r="G38" s="165" t="s">
        <v>126</v>
      </c>
      <c r="H38" s="75"/>
      <c r="I38" s="77"/>
      <c r="J38" s="79">
        <v>130.15</v>
      </c>
      <c r="K38" s="166"/>
      <c r="L38" s="167" t="s">
        <v>304</v>
      </c>
      <c r="M38" s="168">
        <f t="shared" si="0"/>
        <v>0</v>
      </c>
      <c r="N38" s="169">
        <v>130.15</v>
      </c>
      <c r="O38" s="170">
        <f t="shared" si="1"/>
        <v>0</v>
      </c>
      <c r="P38">
        <f t="shared" si="2"/>
        <v>0</v>
      </c>
    </row>
    <row r="39" spans="1:16" ht="12.75">
      <c r="A39" s="164">
        <v>141</v>
      </c>
      <c r="B39" s="75" t="s">
        <v>304</v>
      </c>
      <c r="C39" s="76" t="s">
        <v>2021</v>
      </c>
      <c r="D39" s="77" t="s">
        <v>2044</v>
      </c>
      <c r="E39" s="78"/>
      <c r="F39" s="77"/>
      <c r="G39" s="165" t="s">
        <v>126</v>
      </c>
      <c r="H39" s="75"/>
      <c r="I39" s="77"/>
      <c r="J39" s="79">
        <v>1301.46</v>
      </c>
      <c r="K39" s="166"/>
      <c r="L39" s="167" t="s">
        <v>304</v>
      </c>
      <c r="M39" s="168">
        <f t="shared" si="0"/>
        <v>0</v>
      </c>
      <c r="N39" s="169">
        <v>1301.46</v>
      </c>
      <c r="O39" s="170">
        <f t="shared" si="1"/>
        <v>0</v>
      </c>
      <c r="P39">
        <f t="shared" si="2"/>
        <v>0</v>
      </c>
    </row>
    <row r="40" spans="1:16" ht="12.75">
      <c r="A40" s="164">
        <v>169</v>
      </c>
      <c r="B40" s="75" t="s">
        <v>325</v>
      </c>
      <c r="C40" s="76" t="s">
        <v>2025</v>
      </c>
      <c r="D40" s="77" t="s">
        <v>2045</v>
      </c>
      <c r="E40" s="78"/>
      <c r="F40" s="77"/>
      <c r="G40" s="165" t="s">
        <v>126</v>
      </c>
      <c r="H40" s="75"/>
      <c r="I40" s="77"/>
      <c r="J40" s="79">
        <v>52.45</v>
      </c>
      <c r="K40" s="166"/>
      <c r="L40" s="167" t="s">
        <v>325</v>
      </c>
      <c r="M40" s="168">
        <f t="shared" si="0"/>
        <v>0</v>
      </c>
      <c r="N40" s="169">
        <v>52.45</v>
      </c>
      <c r="O40" s="170">
        <f t="shared" si="1"/>
        <v>0</v>
      </c>
      <c r="P40">
        <f t="shared" si="2"/>
        <v>0</v>
      </c>
    </row>
    <row r="41" spans="1:16" ht="12.75">
      <c r="A41" s="164">
        <v>170</v>
      </c>
      <c r="B41" s="75" t="s">
        <v>325</v>
      </c>
      <c r="C41" s="76" t="s">
        <v>2025</v>
      </c>
      <c r="D41" s="77" t="s">
        <v>2046</v>
      </c>
      <c r="E41" s="78"/>
      <c r="F41" s="77"/>
      <c r="G41" s="165" t="s">
        <v>126</v>
      </c>
      <c r="H41" s="75"/>
      <c r="I41" s="77"/>
      <c r="J41" s="79">
        <v>129.98</v>
      </c>
      <c r="K41" s="166"/>
      <c r="L41" s="167" t="s">
        <v>325</v>
      </c>
      <c r="M41" s="168">
        <f t="shared" si="0"/>
        <v>0</v>
      </c>
      <c r="N41" s="169">
        <v>129.98</v>
      </c>
      <c r="O41" s="170">
        <f t="shared" si="1"/>
        <v>0</v>
      </c>
      <c r="P41">
        <f t="shared" si="2"/>
        <v>0</v>
      </c>
    </row>
    <row r="42" spans="1:16" ht="12.75">
      <c r="A42" s="164">
        <v>171</v>
      </c>
      <c r="B42" s="75" t="s">
        <v>325</v>
      </c>
      <c r="C42" s="76" t="s">
        <v>2025</v>
      </c>
      <c r="D42" s="77" t="s">
        <v>2047</v>
      </c>
      <c r="E42" s="78"/>
      <c r="F42" s="77"/>
      <c r="G42" s="165" t="s">
        <v>126</v>
      </c>
      <c r="H42" s="75"/>
      <c r="I42" s="77"/>
      <c r="J42" s="79">
        <v>45.71</v>
      </c>
      <c r="K42" s="166"/>
      <c r="L42" s="167" t="s">
        <v>325</v>
      </c>
      <c r="M42" s="168">
        <f t="shared" si="0"/>
        <v>0</v>
      </c>
      <c r="N42" s="169">
        <v>45.71</v>
      </c>
      <c r="O42" s="170">
        <f t="shared" si="1"/>
        <v>0</v>
      </c>
      <c r="P42">
        <f t="shared" si="2"/>
        <v>0</v>
      </c>
    </row>
    <row r="43" spans="1:16" ht="12.75">
      <c r="A43" s="164">
        <v>172</v>
      </c>
      <c r="B43" s="75" t="s">
        <v>325</v>
      </c>
      <c r="C43" s="76" t="s">
        <v>2025</v>
      </c>
      <c r="D43" s="77" t="s">
        <v>2048</v>
      </c>
      <c r="E43" s="78"/>
      <c r="F43" s="77"/>
      <c r="G43" s="165" t="s">
        <v>126</v>
      </c>
      <c r="H43" s="75"/>
      <c r="I43" s="77"/>
      <c r="J43" s="79">
        <v>173.27</v>
      </c>
      <c r="K43" s="166"/>
      <c r="L43" s="167" t="s">
        <v>325</v>
      </c>
      <c r="M43" s="168">
        <f t="shared" si="0"/>
        <v>0</v>
      </c>
      <c r="N43" s="169">
        <v>173.27</v>
      </c>
      <c r="O43" s="170">
        <f t="shared" si="1"/>
        <v>0</v>
      </c>
      <c r="P43">
        <f t="shared" si="2"/>
        <v>0</v>
      </c>
    </row>
    <row r="44" spans="1:16" ht="12.75">
      <c r="A44" s="164">
        <v>173</v>
      </c>
      <c r="B44" s="75" t="s">
        <v>325</v>
      </c>
      <c r="C44" s="76" t="s">
        <v>2025</v>
      </c>
      <c r="D44" s="77" t="s">
        <v>2049</v>
      </c>
      <c r="E44" s="78"/>
      <c r="F44" s="77"/>
      <c r="G44" s="165" t="s">
        <v>126</v>
      </c>
      <c r="H44" s="75"/>
      <c r="I44" s="77"/>
      <c r="J44" s="79">
        <v>123.62</v>
      </c>
      <c r="K44" s="166"/>
      <c r="L44" s="167" t="s">
        <v>325</v>
      </c>
      <c r="M44" s="168">
        <f t="shared" si="0"/>
        <v>0</v>
      </c>
      <c r="N44" s="169">
        <v>123.62</v>
      </c>
      <c r="O44" s="170">
        <f t="shared" si="1"/>
        <v>0</v>
      </c>
      <c r="P44">
        <f t="shared" si="2"/>
        <v>0</v>
      </c>
    </row>
    <row r="45" spans="1:16" ht="12.75">
      <c r="A45" s="164">
        <v>174</v>
      </c>
      <c r="B45" s="75" t="s">
        <v>325</v>
      </c>
      <c r="C45" s="76" t="s">
        <v>2025</v>
      </c>
      <c r="D45" s="77" t="s">
        <v>2050</v>
      </c>
      <c r="E45" s="78"/>
      <c r="F45" s="77"/>
      <c r="G45" s="165" t="s">
        <v>126</v>
      </c>
      <c r="H45" s="75"/>
      <c r="I45" s="77"/>
      <c r="J45" s="79">
        <v>149.95</v>
      </c>
      <c r="K45" s="166"/>
      <c r="L45" s="167" t="s">
        <v>325</v>
      </c>
      <c r="M45" s="168">
        <f t="shared" si="0"/>
        <v>0</v>
      </c>
      <c r="N45" s="169">
        <v>149.95</v>
      </c>
      <c r="O45" s="170">
        <f t="shared" si="1"/>
        <v>0</v>
      </c>
      <c r="P45">
        <f t="shared" si="2"/>
        <v>0</v>
      </c>
    </row>
    <row r="46" spans="1:16" ht="12.75">
      <c r="A46" s="164">
        <v>175</v>
      </c>
      <c r="B46" s="75" t="s">
        <v>325</v>
      </c>
      <c r="C46" s="76" t="s">
        <v>2025</v>
      </c>
      <c r="D46" s="77" t="s">
        <v>2051</v>
      </c>
      <c r="E46" s="78"/>
      <c r="F46" s="77"/>
      <c r="G46" s="165" t="s">
        <v>126</v>
      </c>
      <c r="H46" s="75"/>
      <c r="I46" s="77"/>
      <c r="J46" s="79">
        <v>305.51</v>
      </c>
      <c r="K46" s="166"/>
      <c r="L46" s="167" t="s">
        <v>325</v>
      </c>
      <c r="M46" s="168">
        <f t="shared" si="0"/>
        <v>0</v>
      </c>
      <c r="N46" s="169">
        <v>305.51</v>
      </c>
      <c r="O46" s="170">
        <f t="shared" si="1"/>
        <v>0</v>
      </c>
      <c r="P46">
        <f t="shared" si="2"/>
        <v>0</v>
      </c>
    </row>
    <row r="47" spans="1:16" ht="12.75">
      <c r="A47" s="164">
        <v>176</v>
      </c>
      <c r="B47" s="75" t="s">
        <v>325</v>
      </c>
      <c r="C47" s="76" t="s">
        <v>2025</v>
      </c>
      <c r="D47" s="77" t="s">
        <v>2052</v>
      </c>
      <c r="E47" s="78"/>
      <c r="F47" s="77"/>
      <c r="G47" s="165" t="s">
        <v>126</v>
      </c>
      <c r="H47" s="75"/>
      <c r="I47" s="77"/>
      <c r="J47" s="79">
        <v>153.3</v>
      </c>
      <c r="K47" s="166"/>
      <c r="L47" s="167" t="s">
        <v>325</v>
      </c>
      <c r="M47" s="168">
        <f t="shared" si="0"/>
        <v>0</v>
      </c>
      <c r="N47" s="169">
        <v>153.3</v>
      </c>
      <c r="O47" s="170">
        <f t="shared" si="1"/>
        <v>0</v>
      </c>
      <c r="P47">
        <f t="shared" si="2"/>
        <v>0</v>
      </c>
    </row>
    <row r="48" spans="1:16" ht="12.75">
      <c r="A48" s="164">
        <v>177</v>
      </c>
      <c r="B48" s="75" t="s">
        <v>325</v>
      </c>
      <c r="C48" s="76" t="s">
        <v>2025</v>
      </c>
      <c r="D48" s="77" t="s">
        <v>2053</v>
      </c>
      <c r="E48" s="78"/>
      <c r="F48" s="77"/>
      <c r="G48" s="165" t="s">
        <v>126</v>
      </c>
      <c r="H48" s="75"/>
      <c r="I48" s="77"/>
      <c r="J48" s="79">
        <v>175.44</v>
      </c>
      <c r="K48" s="166"/>
      <c r="L48" s="167" t="s">
        <v>325</v>
      </c>
      <c r="M48" s="168">
        <f t="shared" si="0"/>
        <v>0</v>
      </c>
      <c r="N48" s="169">
        <v>175.44</v>
      </c>
      <c r="O48" s="170">
        <f t="shared" si="1"/>
        <v>0</v>
      </c>
      <c r="P48">
        <f t="shared" si="2"/>
        <v>0</v>
      </c>
    </row>
    <row r="49" spans="1:16" ht="12.75">
      <c r="A49" s="164">
        <v>180</v>
      </c>
      <c r="B49" s="75" t="s">
        <v>564</v>
      </c>
      <c r="C49" s="76" t="s">
        <v>2007</v>
      </c>
      <c r="D49" s="77" t="s">
        <v>2054</v>
      </c>
      <c r="E49" s="78"/>
      <c r="F49" s="77"/>
      <c r="G49" s="165" t="s">
        <v>126</v>
      </c>
      <c r="H49" s="75"/>
      <c r="I49" s="77"/>
      <c r="J49" s="79">
        <v>67</v>
      </c>
      <c r="K49" s="166"/>
      <c r="L49" s="167" t="s">
        <v>564</v>
      </c>
      <c r="M49" s="168">
        <f t="shared" si="0"/>
        <v>0</v>
      </c>
      <c r="N49" s="169">
        <v>67</v>
      </c>
      <c r="O49" s="170">
        <f t="shared" si="1"/>
        <v>0</v>
      </c>
      <c r="P49">
        <f t="shared" si="2"/>
        <v>0</v>
      </c>
    </row>
    <row r="50" spans="1:16" ht="12.75">
      <c r="A50" s="164">
        <v>181</v>
      </c>
      <c r="B50" s="75" t="s">
        <v>564</v>
      </c>
      <c r="C50" s="76" t="s">
        <v>2007</v>
      </c>
      <c r="D50" s="77" t="s">
        <v>2055</v>
      </c>
      <c r="E50" s="78"/>
      <c r="F50" s="77"/>
      <c r="G50" s="165" t="s">
        <v>126</v>
      </c>
      <c r="H50" s="75"/>
      <c r="I50" s="77"/>
      <c r="J50" s="79">
        <v>58.1</v>
      </c>
      <c r="K50" s="166"/>
      <c r="L50" s="167" t="s">
        <v>564</v>
      </c>
      <c r="M50" s="168">
        <f t="shared" si="0"/>
        <v>0</v>
      </c>
      <c r="N50" s="169">
        <v>58.1</v>
      </c>
      <c r="O50" s="170">
        <f t="shared" si="1"/>
        <v>0</v>
      </c>
      <c r="P50">
        <f t="shared" si="2"/>
        <v>0</v>
      </c>
    </row>
    <row r="51" spans="1:16" ht="12.75">
      <c r="A51" s="164">
        <v>182</v>
      </c>
      <c r="B51" s="75" t="s">
        <v>564</v>
      </c>
      <c r="C51" s="76" t="s">
        <v>2007</v>
      </c>
      <c r="D51" s="77" t="s">
        <v>2056</v>
      </c>
      <c r="E51" s="78"/>
      <c r="F51" s="77"/>
      <c r="G51" s="165" t="s">
        <v>126</v>
      </c>
      <c r="H51" s="75"/>
      <c r="I51" s="77"/>
      <c r="J51" s="79">
        <v>10</v>
      </c>
      <c r="K51" s="166"/>
      <c r="L51" s="167" t="s">
        <v>564</v>
      </c>
      <c r="M51" s="168">
        <f t="shared" si="0"/>
        <v>0</v>
      </c>
      <c r="N51" s="169">
        <v>10</v>
      </c>
      <c r="O51" s="170">
        <f t="shared" si="1"/>
        <v>0</v>
      </c>
      <c r="P51">
        <f t="shared" si="2"/>
        <v>0</v>
      </c>
    </row>
    <row r="52" spans="1:16" ht="12.75">
      <c r="A52" s="164">
        <v>183</v>
      </c>
      <c r="B52" s="75" t="s">
        <v>564</v>
      </c>
      <c r="C52" s="76" t="s">
        <v>2007</v>
      </c>
      <c r="D52" s="77" t="s">
        <v>2057</v>
      </c>
      <c r="E52" s="78"/>
      <c r="F52" s="77"/>
      <c r="G52" s="165" t="s">
        <v>126</v>
      </c>
      <c r="H52" s="75"/>
      <c r="I52" s="77"/>
      <c r="J52" s="79">
        <v>77.3</v>
      </c>
      <c r="K52" s="166"/>
      <c r="L52" s="167" t="s">
        <v>564</v>
      </c>
      <c r="M52" s="168">
        <f t="shared" si="0"/>
        <v>0</v>
      </c>
      <c r="N52" s="169">
        <v>77.3</v>
      </c>
      <c r="O52" s="170">
        <f t="shared" si="1"/>
        <v>0</v>
      </c>
      <c r="P52">
        <f t="shared" si="2"/>
        <v>0</v>
      </c>
    </row>
    <row r="53" spans="1:16" ht="12.75">
      <c r="A53" s="164">
        <v>187</v>
      </c>
      <c r="B53" s="75" t="s">
        <v>438</v>
      </c>
      <c r="C53" s="76" t="s">
        <v>2007</v>
      </c>
      <c r="D53" s="77" t="s">
        <v>2058</v>
      </c>
      <c r="E53" s="78"/>
      <c r="F53" s="77"/>
      <c r="G53" s="165" t="s">
        <v>126</v>
      </c>
      <c r="H53" s="75"/>
      <c r="I53" s="77"/>
      <c r="J53" s="79">
        <v>70</v>
      </c>
      <c r="K53" s="166"/>
      <c r="L53" s="167" t="s">
        <v>438</v>
      </c>
      <c r="M53" s="168">
        <f t="shared" si="0"/>
        <v>0</v>
      </c>
      <c r="N53" s="169">
        <v>70</v>
      </c>
      <c r="O53" s="170">
        <f t="shared" si="1"/>
        <v>0</v>
      </c>
      <c r="P53">
        <f t="shared" si="2"/>
        <v>0</v>
      </c>
    </row>
    <row r="54" spans="1:16" ht="12.75">
      <c r="A54" s="164">
        <v>188</v>
      </c>
      <c r="B54" s="75" t="s">
        <v>438</v>
      </c>
      <c r="C54" s="76" t="s">
        <v>2007</v>
      </c>
      <c r="D54" s="77" t="s">
        <v>2059</v>
      </c>
      <c r="E54" s="78"/>
      <c r="F54" s="77"/>
      <c r="G54" s="165" t="s">
        <v>126</v>
      </c>
      <c r="H54" s="75"/>
      <c r="I54" s="77"/>
      <c r="J54" s="79">
        <v>18.9</v>
      </c>
      <c r="K54" s="166"/>
      <c r="L54" s="167" t="s">
        <v>438</v>
      </c>
      <c r="M54" s="168">
        <f t="shared" si="0"/>
        <v>0</v>
      </c>
      <c r="N54" s="169">
        <v>18.9</v>
      </c>
      <c r="O54" s="170">
        <f t="shared" si="1"/>
        <v>0</v>
      </c>
      <c r="P54">
        <f t="shared" si="2"/>
        <v>0</v>
      </c>
    </row>
    <row r="55" spans="1:16" ht="12.75">
      <c r="A55" s="164">
        <v>201</v>
      </c>
      <c r="B55" s="75" t="s">
        <v>509</v>
      </c>
      <c r="C55" s="76" t="s">
        <v>2019</v>
      </c>
      <c r="D55" s="77" t="s">
        <v>2060</v>
      </c>
      <c r="E55" s="78"/>
      <c r="F55" s="77"/>
      <c r="G55" s="165" t="s">
        <v>126</v>
      </c>
      <c r="H55" s="75"/>
      <c r="I55" s="77"/>
      <c r="J55" s="79">
        <v>121.6</v>
      </c>
      <c r="K55" s="166"/>
      <c r="L55" s="167" t="s">
        <v>509</v>
      </c>
      <c r="M55" s="168">
        <f t="shared" si="0"/>
        <v>0</v>
      </c>
      <c r="N55" s="169">
        <v>121.6</v>
      </c>
      <c r="O55" s="170">
        <f t="shared" si="1"/>
        <v>0</v>
      </c>
      <c r="P55">
        <f t="shared" si="2"/>
        <v>0</v>
      </c>
    </row>
    <row r="56" spans="1:16" ht="12.75">
      <c r="A56" s="164">
        <v>209</v>
      </c>
      <c r="B56" s="75" t="s">
        <v>509</v>
      </c>
      <c r="C56" s="76" t="s">
        <v>2021</v>
      </c>
      <c r="D56" s="77" t="s">
        <v>2061</v>
      </c>
      <c r="E56" s="78"/>
      <c r="F56" s="77"/>
      <c r="G56" s="165" t="s">
        <v>126</v>
      </c>
      <c r="H56" s="75"/>
      <c r="I56" s="77"/>
      <c r="J56" s="79">
        <v>1301.46</v>
      </c>
      <c r="K56" s="166"/>
      <c r="L56" s="167" t="s">
        <v>509</v>
      </c>
      <c r="M56" s="168">
        <f t="shared" si="0"/>
        <v>0</v>
      </c>
      <c r="N56" s="169">
        <v>1301.46</v>
      </c>
      <c r="O56" s="170">
        <f t="shared" si="1"/>
        <v>0</v>
      </c>
      <c r="P56">
        <f t="shared" si="2"/>
        <v>0</v>
      </c>
    </row>
    <row r="57" spans="1:16" ht="12.75">
      <c r="A57" s="164">
        <v>210</v>
      </c>
      <c r="B57" s="75" t="s">
        <v>509</v>
      </c>
      <c r="C57" s="76" t="s">
        <v>2023</v>
      </c>
      <c r="D57" s="77" t="s">
        <v>2062</v>
      </c>
      <c r="E57" s="78"/>
      <c r="F57" s="77"/>
      <c r="G57" s="165" t="s">
        <v>126</v>
      </c>
      <c r="H57" s="75"/>
      <c r="I57" s="77"/>
      <c r="J57" s="79">
        <v>130.15</v>
      </c>
      <c r="K57" s="166"/>
      <c r="L57" s="167" t="s">
        <v>509</v>
      </c>
      <c r="M57" s="168">
        <f t="shared" si="0"/>
        <v>0</v>
      </c>
      <c r="N57" s="169">
        <v>130.15</v>
      </c>
      <c r="O57" s="170">
        <f t="shared" si="1"/>
        <v>0</v>
      </c>
      <c r="P57">
        <f t="shared" si="2"/>
        <v>0</v>
      </c>
    </row>
    <row r="58" spans="1:16" ht="12.75">
      <c r="A58" s="164">
        <v>211</v>
      </c>
      <c r="B58" s="75" t="s">
        <v>509</v>
      </c>
      <c r="C58" s="76" t="s">
        <v>2024</v>
      </c>
      <c r="D58" s="77" t="s">
        <v>2062</v>
      </c>
      <c r="E58" s="78"/>
      <c r="F58" s="77"/>
      <c r="G58" s="165" t="s">
        <v>126</v>
      </c>
      <c r="H58" s="75"/>
      <c r="I58" s="77"/>
      <c r="J58" s="79">
        <v>97.61</v>
      </c>
      <c r="K58" s="166"/>
      <c r="L58" s="167" t="s">
        <v>509</v>
      </c>
      <c r="M58" s="168">
        <f t="shared" si="0"/>
        <v>0</v>
      </c>
      <c r="N58" s="169">
        <v>97.61</v>
      </c>
      <c r="O58" s="170">
        <f t="shared" si="1"/>
        <v>0</v>
      </c>
      <c r="P58">
        <f t="shared" si="2"/>
        <v>0</v>
      </c>
    </row>
    <row r="59" spans="1:16" ht="12.75">
      <c r="A59" s="164">
        <v>233</v>
      </c>
      <c r="B59" s="75" t="s">
        <v>509</v>
      </c>
      <c r="C59" s="76" t="s">
        <v>2025</v>
      </c>
      <c r="D59" s="77" t="s">
        <v>2063</v>
      </c>
      <c r="E59" s="78"/>
      <c r="F59" s="77"/>
      <c r="G59" s="165" t="s">
        <v>126</v>
      </c>
      <c r="H59" s="75"/>
      <c r="I59" s="77"/>
      <c r="J59" s="79">
        <v>53.3</v>
      </c>
      <c r="K59" s="166"/>
      <c r="L59" s="167" t="s">
        <v>509</v>
      </c>
      <c r="M59" s="168">
        <f t="shared" si="0"/>
        <v>0</v>
      </c>
      <c r="N59" s="169">
        <v>53.3</v>
      </c>
      <c r="O59" s="170">
        <f t="shared" si="1"/>
        <v>0</v>
      </c>
      <c r="P59">
        <f t="shared" si="2"/>
        <v>0</v>
      </c>
    </row>
    <row r="60" spans="1:16" ht="12.75">
      <c r="A60" s="164">
        <v>234</v>
      </c>
      <c r="B60" s="75" t="s">
        <v>509</v>
      </c>
      <c r="C60" s="76" t="s">
        <v>2025</v>
      </c>
      <c r="D60" s="77" t="s">
        <v>2064</v>
      </c>
      <c r="E60" s="78"/>
      <c r="F60" s="77"/>
      <c r="G60" s="165" t="s">
        <v>126</v>
      </c>
      <c r="H60" s="75"/>
      <c r="I60" s="77"/>
      <c r="J60" s="79">
        <v>123.62</v>
      </c>
      <c r="K60" s="166"/>
      <c r="L60" s="167" t="s">
        <v>509</v>
      </c>
      <c r="M60" s="168">
        <f t="shared" si="0"/>
        <v>0</v>
      </c>
      <c r="N60" s="169">
        <v>123.62</v>
      </c>
      <c r="O60" s="170">
        <f t="shared" si="1"/>
        <v>0</v>
      </c>
      <c r="P60">
        <f t="shared" si="2"/>
        <v>0</v>
      </c>
    </row>
    <row r="61" spans="1:16" ht="12.75">
      <c r="A61" s="164">
        <v>235</v>
      </c>
      <c r="B61" s="75" t="s">
        <v>509</v>
      </c>
      <c r="C61" s="76" t="s">
        <v>2025</v>
      </c>
      <c r="D61" s="77" t="s">
        <v>2065</v>
      </c>
      <c r="E61" s="78"/>
      <c r="F61" s="77"/>
      <c r="G61" s="165" t="s">
        <v>126</v>
      </c>
      <c r="H61" s="75"/>
      <c r="I61" s="77"/>
      <c r="J61" s="79">
        <v>149.95</v>
      </c>
      <c r="K61" s="166"/>
      <c r="L61" s="167" t="s">
        <v>509</v>
      </c>
      <c r="M61" s="168">
        <f t="shared" si="0"/>
        <v>0</v>
      </c>
      <c r="N61" s="169">
        <v>149.95</v>
      </c>
      <c r="O61" s="170">
        <f t="shared" si="1"/>
        <v>0</v>
      </c>
      <c r="P61">
        <f t="shared" si="2"/>
        <v>0</v>
      </c>
    </row>
    <row r="62" spans="1:16" ht="12.75">
      <c r="A62" s="164">
        <v>236</v>
      </c>
      <c r="B62" s="75" t="s">
        <v>509</v>
      </c>
      <c r="C62" s="76" t="s">
        <v>2025</v>
      </c>
      <c r="D62" s="77" t="s">
        <v>2066</v>
      </c>
      <c r="E62" s="78"/>
      <c r="F62" s="77"/>
      <c r="G62" s="165" t="s">
        <v>126</v>
      </c>
      <c r="H62" s="75"/>
      <c r="I62" s="77"/>
      <c r="J62" s="79">
        <v>305.51</v>
      </c>
      <c r="K62" s="166"/>
      <c r="L62" s="167" t="s">
        <v>509</v>
      </c>
      <c r="M62" s="168">
        <f t="shared" si="0"/>
        <v>0</v>
      </c>
      <c r="N62" s="169">
        <v>305.51</v>
      </c>
      <c r="O62" s="170">
        <f t="shared" si="1"/>
        <v>0</v>
      </c>
      <c r="P62">
        <f t="shared" si="2"/>
        <v>0</v>
      </c>
    </row>
    <row r="63" spans="1:16" ht="12.75">
      <c r="A63" s="164">
        <v>237</v>
      </c>
      <c r="B63" s="75" t="s">
        <v>509</v>
      </c>
      <c r="C63" s="76" t="s">
        <v>2025</v>
      </c>
      <c r="D63" s="77" t="s">
        <v>2067</v>
      </c>
      <c r="E63" s="78"/>
      <c r="F63" s="77"/>
      <c r="G63" s="165" t="s">
        <v>126</v>
      </c>
      <c r="H63" s="75"/>
      <c r="I63" s="77"/>
      <c r="J63" s="79">
        <v>153.3</v>
      </c>
      <c r="K63" s="166"/>
      <c r="L63" s="167" t="s">
        <v>509</v>
      </c>
      <c r="M63" s="168">
        <f t="shared" si="0"/>
        <v>0</v>
      </c>
      <c r="N63" s="169">
        <v>153.3</v>
      </c>
      <c r="O63" s="170">
        <f t="shared" si="1"/>
        <v>0</v>
      </c>
      <c r="P63">
        <f t="shared" si="2"/>
        <v>0</v>
      </c>
    </row>
    <row r="64" spans="1:16" ht="12.75">
      <c r="A64" s="164">
        <v>238</v>
      </c>
      <c r="B64" s="75" t="s">
        <v>509</v>
      </c>
      <c r="C64" s="76" t="s">
        <v>2025</v>
      </c>
      <c r="D64" s="77" t="s">
        <v>2068</v>
      </c>
      <c r="E64" s="78"/>
      <c r="F64" s="77"/>
      <c r="G64" s="165" t="s">
        <v>126</v>
      </c>
      <c r="H64" s="75"/>
      <c r="I64" s="77"/>
      <c r="J64" s="79">
        <v>175.44</v>
      </c>
      <c r="K64" s="166"/>
      <c r="L64" s="167" t="s">
        <v>509</v>
      </c>
      <c r="M64" s="168">
        <f t="shared" si="0"/>
        <v>0</v>
      </c>
      <c r="N64" s="169">
        <v>175.44</v>
      </c>
      <c r="O64" s="170">
        <f t="shared" si="1"/>
        <v>0</v>
      </c>
      <c r="P64">
        <f t="shared" si="2"/>
        <v>0</v>
      </c>
    </row>
    <row r="65" spans="1:16" ht="12.75">
      <c r="A65" s="164">
        <v>239</v>
      </c>
      <c r="B65" s="75" t="s">
        <v>509</v>
      </c>
      <c r="C65" s="76" t="s">
        <v>2025</v>
      </c>
      <c r="D65" s="77" t="s">
        <v>2069</v>
      </c>
      <c r="E65" s="78"/>
      <c r="F65" s="77"/>
      <c r="G65" s="165" t="s">
        <v>126</v>
      </c>
      <c r="H65" s="75"/>
      <c r="I65" s="77"/>
      <c r="J65" s="79">
        <v>129.98</v>
      </c>
      <c r="K65" s="166"/>
      <c r="L65" s="167" t="s">
        <v>509</v>
      </c>
      <c r="M65" s="168">
        <f t="shared" si="0"/>
        <v>0</v>
      </c>
      <c r="N65" s="169">
        <v>129.98</v>
      </c>
      <c r="O65" s="170">
        <f t="shared" si="1"/>
        <v>0</v>
      </c>
      <c r="P65">
        <f t="shared" si="2"/>
        <v>0</v>
      </c>
    </row>
    <row r="66" spans="1:16" ht="12.75">
      <c r="A66" s="164">
        <v>240</v>
      </c>
      <c r="B66" s="75" t="s">
        <v>509</v>
      </c>
      <c r="C66" s="76" t="s">
        <v>2025</v>
      </c>
      <c r="D66" s="77" t="s">
        <v>2070</v>
      </c>
      <c r="E66" s="78"/>
      <c r="F66" s="77"/>
      <c r="G66" s="165" t="s">
        <v>126</v>
      </c>
      <c r="H66" s="75"/>
      <c r="I66" s="77"/>
      <c r="J66" s="79">
        <v>167.57</v>
      </c>
      <c r="K66" s="166"/>
      <c r="L66" s="167" t="s">
        <v>509</v>
      </c>
      <c r="M66" s="168">
        <f t="shared" si="0"/>
        <v>0</v>
      </c>
      <c r="N66" s="169">
        <v>167.57</v>
      </c>
      <c r="O66" s="170">
        <f t="shared" si="1"/>
        <v>0</v>
      </c>
      <c r="P66">
        <f t="shared" si="2"/>
        <v>0</v>
      </c>
    </row>
    <row r="67" spans="1:16" ht="12.75">
      <c r="A67" s="164">
        <v>243</v>
      </c>
      <c r="B67" s="75" t="s">
        <v>591</v>
      </c>
      <c r="C67" s="76" t="s">
        <v>2007</v>
      </c>
      <c r="D67" s="77" t="s">
        <v>2071</v>
      </c>
      <c r="E67" s="78"/>
      <c r="F67" s="77"/>
      <c r="G67" s="165" t="s">
        <v>126</v>
      </c>
      <c r="H67" s="75"/>
      <c r="I67" s="77"/>
      <c r="J67" s="79">
        <v>118.7</v>
      </c>
      <c r="K67" s="166"/>
      <c r="L67" s="167" t="s">
        <v>591</v>
      </c>
      <c r="M67" s="168">
        <f t="shared" si="0"/>
        <v>0</v>
      </c>
      <c r="N67" s="169">
        <v>118.7</v>
      </c>
      <c r="O67" s="170">
        <f t="shared" si="1"/>
        <v>0</v>
      </c>
      <c r="P67">
        <f t="shared" si="2"/>
        <v>0</v>
      </c>
    </row>
    <row r="68" spans="1:16" ht="12.75">
      <c r="A68" s="164">
        <v>311</v>
      </c>
      <c r="B68" s="75" t="s">
        <v>503</v>
      </c>
      <c r="C68" s="76" t="s">
        <v>2019</v>
      </c>
      <c r="D68" s="77" t="s">
        <v>2072</v>
      </c>
      <c r="E68" s="78"/>
      <c r="F68" s="77"/>
      <c r="G68" s="165" t="s">
        <v>126</v>
      </c>
      <c r="H68" s="75"/>
      <c r="I68" s="77"/>
      <c r="J68" s="79">
        <v>187.2</v>
      </c>
      <c r="K68" s="166"/>
      <c r="L68" s="167" t="s">
        <v>503</v>
      </c>
      <c r="M68" s="168">
        <f t="shared" si="0"/>
        <v>0</v>
      </c>
      <c r="N68" s="169">
        <v>187.2</v>
      </c>
      <c r="O68" s="170">
        <f t="shared" si="1"/>
        <v>0</v>
      </c>
      <c r="P68">
        <f t="shared" si="2"/>
        <v>0</v>
      </c>
    </row>
    <row r="69" spans="1:16" ht="12.75">
      <c r="A69" s="164">
        <v>324</v>
      </c>
      <c r="B69" s="75" t="s">
        <v>503</v>
      </c>
      <c r="C69" s="76" t="s">
        <v>2021</v>
      </c>
      <c r="D69" s="77" t="s">
        <v>2073</v>
      </c>
      <c r="E69" s="78"/>
      <c r="F69" s="77"/>
      <c r="G69" s="165" t="s">
        <v>126</v>
      </c>
      <c r="H69" s="75"/>
      <c r="I69" s="77"/>
      <c r="J69" s="79">
        <v>1301.46</v>
      </c>
      <c r="K69" s="166"/>
      <c r="L69" s="167" t="s">
        <v>503</v>
      </c>
      <c r="M69" s="168">
        <f t="shared" si="0"/>
        <v>0</v>
      </c>
      <c r="N69" s="169">
        <v>1301.46</v>
      </c>
      <c r="O69" s="170">
        <f t="shared" si="1"/>
        <v>0</v>
      </c>
      <c r="P69">
        <f t="shared" si="2"/>
        <v>0</v>
      </c>
    </row>
    <row r="70" spans="1:16" ht="12.75">
      <c r="A70" s="164">
        <v>325</v>
      </c>
      <c r="B70" s="75" t="s">
        <v>503</v>
      </c>
      <c r="C70" s="76" t="s">
        <v>2023</v>
      </c>
      <c r="D70" s="77" t="s">
        <v>2074</v>
      </c>
      <c r="E70" s="78"/>
      <c r="F70" s="77"/>
      <c r="G70" s="165" t="s">
        <v>126</v>
      </c>
      <c r="H70" s="75"/>
      <c r="I70" s="77"/>
      <c r="J70" s="79">
        <v>130.15</v>
      </c>
      <c r="K70" s="166"/>
      <c r="L70" s="167" t="s">
        <v>503</v>
      </c>
      <c r="M70" s="168">
        <f t="shared" si="0"/>
        <v>0</v>
      </c>
      <c r="N70" s="169">
        <v>130.15</v>
      </c>
      <c r="O70" s="170">
        <f t="shared" si="1"/>
        <v>0</v>
      </c>
      <c r="P70">
        <f t="shared" si="2"/>
        <v>0</v>
      </c>
    </row>
    <row r="71" spans="1:16" ht="12.75">
      <c r="A71" s="164">
        <v>326</v>
      </c>
      <c r="B71" s="75" t="s">
        <v>503</v>
      </c>
      <c r="C71" s="76" t="s">
        <v>2024</v>
      </c>
      <c r="D71" s="77" t="s">
        <v>2075</v>
      </c>
      <c r="E71" s="78"/>
      <c r="F71" s="77"/>
      <c r="G71" s="165" t="s">
        <v>126</v>
      </c>
      <c r="H71" s="75"/>
      <c r="I71" s="77"/>
      <c r="J71" s="79">
        <v>97.61</v>
      </c>
      <c r="K71" s="166"/>
      <c r="L71" s="167" t="s">
        <v>503</v>
      </c>
      <c r="M71" s="168">
        <f t="shared" si="0"/>
        <v>0</v>
      </c>
      <c r="N71" s="169">
        <v>97.61</v>
      </c>
      <c r="O71" s="170">
        <f t="shared" si="1"/>
        <v>0</v>
      </c>
      <c r="P71">
        <f t="shared" si="2"/>
        <v>0</v>
      </c>
    </row>
    <row r="72" spans="1:16" ht="12.75">
      <c r="A72" s="164">
        <v>328</v>
      </c>
      <c r="B72" s="75" t="s">
        <v>489</v>
      </c>
      <c r="C72" s="76" t="s">
        <v>534</v>
      </c>
      <c r="D72" s="77" t="s">
        <v>2076</v>
      </c>
      <c r="E72" s="78"/>
      <c r="F72" s="77"/>
      <c r="G72" s="165" t="s">
        <v>533</v>
      </c>
      <c r="H72" s="75"/>
      <c r="I72" s="77"/>
      <c r="J72" s="79">
        <v>55</v>
      </c>
      <c r="K72" s="166"/>
      <c r="L72" s="167" t="s">
        <v>489</v>
      </c>
      <c r="M72" s="168">
        <f aca="true" t="shared" si="3" ref="M72:M135">IF(K72&lt;&gt;"",L72-K72,0)</f>
        <v>0</v>
      </c>
      <c r="N72" s="169">
        <v>55</v>
      </c>
      <c r="O72" s="170">
        <f aca="true" t="shared" si="4" ref="O72:O135">IF(K72&lt;&gt;"",N72*M72,0)</f>
        <v>0</v>
      </c>
      <c r="P72">
        <f aca="true" t="shared" si="5" ref="P72:P135">IF(K72&lt;&gt;"",N72,0)</f>
        <v>0</v>
      </c>
    </row>
    <row r="73" spans="1:16" ht="12.75">
      <c r="A73" s="164">
        <v>364</v>
      </c>
      <c r="B73" s="75" t="s">
        <v>489</v>
      </c>
      <c r="C73" s="76" t="s">
        <v>2025</v>
      </c>
      <c r="D73" s="77" t="s">
        <v>2063</v>
      </c>
      <c r="E73" s="78"/>
      <c r="F73" s="77"/>
      <c r="G73" s="165" t="s">
        <v>126</v>
      </c>
      <c r="H73" s="75"/>
      <c r="I73" s="77"/>
      <c r="J73" s="79">
        <v>48.81</v>
      </c>
      <c r="K73" s="166"/>
      <c r="L73" s="167" t="s">
        <v>489</v>
      </c>
      <c r="M73" s="168">
        <f t="shared" si="3"/>
        <v>0</v>
      </c>
      <c r="N73" s="169">
        <v>48.81</v>
      </c>
      <c r="O73" s="170">
        <f t="shared" si="4"/>
        <v>0</v>
      </c>
      <c r="P73">
        <f t="shared" si="5"/>
        <v>0</v>
      </c>
    </row>
    <row r="74" spans="1:16" ht="12.75">
      <c r="A74" s="164">
        <v>365</v>
      </c>
      <c r="B74" s="75" t="s">
        <v>489</v>
      </c>
      <c r="C74" s="76" t="s">
        <v>2025</v>
      </c>
      <c r="D74" s="77" t="s">
        <v>2077</v>
      </c>
      <c r="E74" s="78"/>
      <c r="F74" s="77"/>
      <c r="G74" s="165" t="s">
        <v>126</v>
      </c>
      <c r="H74" s="75"/>
      <c r="I74" s="77"/>
      <c r="J74" s="79">
        <v>168.25</v>
      </c>
      <c r="K74" s="166"/>
      <c r="L74" s="167" t="s">
        <v>489</v>
      </c>
      <c r="M74" s="168">
        <f t="shared" si="3"/>
        <v>0</v>
      </c>
      <c r="N74" s="169">
        <v>168.25</v>
      </c>
      <c r="O74" s="170">
        <f t="shared" si="4"/>
        <v>0</v>
      </c>
      <c r="P74">
        <f t="shared" si="5"/>
        <v>0</v>
      </c>
    </row>
    <row r="75" spans="1:16" ht="12.75">
      <c r="A75" s="164">
        <v>366</v>
      </c>
      <c r="B75" s="75" t="s">
        <v>489</v>
      </c>
      <c r="C75" s="76" t="s">
        <v>2025</v>
      </c>
      <c r="D75" s="77" t="s">
        <v>2078</v>
      </c>
      <c r="E75" s="78"/>
      <c r="F75" s="77"/>
      <c r="G75" s="165" t="s">
        <v>126</v>
      </c>
      <c r="H75" s="75"/>
      <c r="I75" s="77"/>
      <c r="J75" s="79">
        <v>123.95</v>
      </c>
      <c r="K75" s="166"/>
      <c r="L75" s="167" t="s">
        <v>489</v>
      </c>
      <c r="M75" s="168">
        <f t="shared" si="3"/>
        <v>0</v>
      </c>
      <c r="N75" s="169">
        <v>123.95</v>
      </c>
      <c r="O75" s="170">
        <f t="shared" si="4"/>
        <v>0</v>
      </c>
      <c r="P75">
        <f t="shared" si="5"/>
        <v>0</v>
      </c>
    </row>
    <row r="76" spans="1:16" ht="12.75">
      <c r="A76" s="164">
        <v>367</v>
      </c>
      <c r="B76" s="75" t="s">
        <v>489</v>
      </c>
      <c r="C76" s="76" t="s">
        <v>2025</v>
      </c>
      <c r="D76" s="77" t="s">
        <v>2079</v>
      </c>
      <c r="E76" s="78"/>
      <c r="F76" s="77"/>
      <c r="G76" s="165" t="s">
        <v>126</v>
      </c>
      <c r="H76" s="75"/>
      <c r="I76" s="77"/>
      <c r="J76" s="79">
        <v>153.92</v>
      </c>
      <c r="K76" s="166"/>
      <c r="L76" s="167" t="s">
        <v>489</v>
      </c>
      <c r="M76" s="168">
        <f t="shared" si="3"/>
        <v>0</v>
      </c>
      <c r="N76" s="169">
        <v>153.92</v>
      </c>
      <c r="O76" s="170">
        <f t="shared" si="4"/>
        <v>0</v>
      </c>
      <c r="P76">
        <f t="shared" si="5"/>
        <v>0</v>
      </c>
    </row>
    <row r="77" spans="1:16" ht="12.75">
      <c r="A77" s="164">
        <v>368</v>
      </c>
      <c r="B77" s="75" t="s">
        <v>489</v>
      </c>
      <c r="C77" s="76" t="s">
        <v>2025</v>
      </c>
      <c r="D77" s="77" t="s">
        <v>2080</v>
      </c>
      <c r="E77" s="78"/>
      <c r="F77" s="77"/>
      <c r="G77" s="165" t="s">
        <v>126</v>
      </c>
      <c r="H77" s="75"/>
      <c r="I77" s="77"/>
      <c r="J77" s="79">
        <v>150.56</v>
      </c>
      <c r="K77" s="166"/>
      <c r="L77" s="167" t="s">
        <v>489</v>
      </c>
      <c r="M77" s="168">
        <f t="shared" si="3"/>
        <v>0</v>
      </c>
      <c r="N77" s="169">
        <v>150.56</v>
      </c>
      <c r="O77" s="170">
        <f t="shared" si="4"/>
        <v>0</v>
      </c>
      <c r="P77">
        <f t="shared" si="5"/>
        <v>0</v>
      </c>
    </row>
    <row r="78" spans="1:16" ht="12.75">
      <c r="A78" s="164">
        <v>369</v>
      </c>
      <c r="B78" s="75" t="s">
        <v>489</v>
      </c>
      <c r="C78" s="76" t="s">
        <v>2025</v>
      </c>
      <c r="D78" s="77" t="s">
        <v>2081</v>
      </c>
      <c r="E78" s="78"/>
      <c r="F78" s="77"/>
      <c r="G78" s="165" t="s">
        <v>126</v>
      </c>
      <c r="H78" s="75"/>
      <c r="I78" s="77"/>
      <c r="J78" s="79">
        <v>176.12</v>
      </c>
      <c r="K78" s="166"/>
      <c r="L78" s="167" t="s">
        <v>489</v>
      </c>
      <c r="M78" s="168">
        <f t="shared" si="3"/>
        <v>0</v>
      </c>
      <c r="N78" s="169">
        <v>176.12</v>
      </c>
      <c r="O78" s="170">
        <f t="shared" si="4"/>
        <v>0</v>
      </c>
      <c r="P78">
        <f t="shared" si="5"/>
        <v>0</v>
      </c>
    </row>
    <row r="79" spans="1:16" ht="12.75">
      <c r="A79" s="164">
        <v>370</v>
      </c>
      <c r="B79" s="75" t="s">
        <v>489</v>
      </c>
      <c r="C79" s="76" t="s">
        <v>2025</v>
      </c>
      <c r="D79" s="77" t="s">
        <v>2082</v>
      </c>
      <c r="E79" s="78"/>
      <c r="F79" s="77"/>
      <c r="G79" s="165" t="s">
        <v>126</v>
      </c>
      <c r="H79" s="75"/>
      <c r="I79" s="77"/>
      <c r="J79" s="79">
        <v>306.72</v>
      </c>
      <c r="K79" s="166"/>
      <c r="L79" s="167" t="s">
        <v>489</v>
      </c>
      <c r="M79" s="168">
        <f t="shared" si="3"/>
        <v>0</v>
      </c>
      <c r="N79" s="169">
        <v>306.72</v>
      </c>
      <c r="O79" s="170">
        <f t="shared" si="4"/>
        <v>0</v>
      </c>
      <c r="P79">
        <f t="shared" si="5"/>
        <v>0</v>
      </c>
    </row>
    <row r="80" spans="1:16" ht="12.75">
      <c r="A80" s="164">
        <v>371</v>
      </c>
      <c r="B80" s="75" t="s">
        <v>489</v>
      </c>
      <c r="C80" s="76" t="s">
        <v>2025</v>
      </c>
      <c r="D80" s="77" t="s">
        <v>2083</v>
      </c>
      <c r="E80" s="78"/>
      <c r="F80" s="77"/>
      <c r="G80" s="165" t="s">
        <v>126</v>
      </c>
      <c r="H80" s="75"/>
      <c r="I80" s="77"/>
      <c r="J80" s="79">
        <v>129.98</v>
      </c>
      <c r="K80" s="166"/>
      <c r="L80" s="167" t="s">
        <v>489</v>
      </c>
      <c r="M80" s="168">
        <f t="shared" si="3"/>
        <v>0</v>
      </c>
      <c r="N80" s="169">
        <v>129.98</v>
      </c>
      <c r="O80" s="170">
        <f t="shared" si="4"/>
        <v>0</v>
      </c>
      <c r="P80">
        <f t="shared" si="5"/>
        <v>0</v>
      </c>
    </row>
    <row r="81" spans="1:16" ht="12.75">
      <c r="A81" s="164">
        <v>374</v>
      </c>
      <c r="B81" s="75" t="s">
        <v>855</v>
      </c>
      <c r="C81" s="76" t="s">
        <v>2007</v>
      </c>
      <c r="D81" s="77" t="s">
        <v>2084</v>
      </c>
      <c r="E81" s="78"/>
      <c r="F81" s="77"/>
      <c r="G81" s="165" t="s">
        <v>126</v>
      </c>
      <c r="H81" s="75"/>
      <c r="I81" s="77"/>
      <c r="J81" s="79">
        <v>10</v>
      </c>
      <c r="K81" s="166"/>
      <c r="L81" s="167" t="s">
        <v>855</v>
      </c>
      <c r="M81" s="168">
        <f t="shared" si="3"/>
        <v>0</v>
      </c>
      <c r="N81" s="169">
        <v>10</v>
      </c>
      <c r="O81" s="170">
        <f t="shared" si="4"/>
        <v>0</v>
      </c>
      <c r="P81">
        <f t="shared" si="5"/>
        <v>0</v>
      </c>
    </row>
    <row r="82" spans="1:16" ht="12.75">
      <c r="A82" s="164">
        <v>375</v>
      </c>
      <c r="B82" s="75" t="s">
        <v>855</v>
      </c>
      <c r="C82" s="76" t="s">
        <v>2007</v>
      </c>
      <c r="D82" s="77" t="s">
        <v>2085</v>
      </c>
      <c r="E82" s="78"/>
      <c r="F82" s="77"/>
      <c r="G82" s="165" t="s">
        <v>126</v>
      </c>
      <c r="H82" s="75"/>
      <c r="I82" s="77"/>
      <c r="J82" s="79">
        <v>53</v>
      </c>
      <c r="K82" s="166"/>
      <c r="L82" s="167" t="s">
        <v>855</v>
      </c>
      <c r="M82" s="168">
        <f t="shared" si="3"/>
        <v>0</v>
      </c>
      <c r="N82" s="169">
        <v>53</v>
      </c>
      <c r="O82" s="170">
        <f t="shared" si="4"/>
        <v>0</v>
      </c>
      <c r="P82">
        <f t="shared" si="5"/>
        <v>0</v>
      </c>
    </row>
    <row r="83" spans="1:16" ht="12.75">
      <c r="A83" s="164">
        <v>376</v>
      </c>
      <c r="B83" s="75" t="s">
        <v>855</v>
      </c>
      <c r="C83" s="76" t="s">
        <v>2007</v>
      </c>
      <c r="D83" s="77" t="s">
        <v>2086</v>
      </c>
      <c r="E83" s="78"/>
      <c r="F83" s="77"/>
      <c r="G83" s="165" t="s">
        <v>126</v>
      </c>
      <c r="H83" s="75"/>
      <c r="I83" s="77"/>
      <c r="J83" s="79">
        <v>78.35</v>
      </c>
      <c r="K83" s="166"/>
      <c r="L83" s="167" t="s">
        <v>855</v>
      </c>
      <c r="M83" s="168">
        <f t="shared" si="3"/>
        <v>0</v>
      </c>
      <c r="N83" s="169">
        <v>78.35</v>
      </c>
      <c r="O83" s="170">
        <f t="shared" si="4"/>
        <v>0</v>
      </c>
      <c r="P83">
        <f t="shared" si="5"/>
        <v>0</v>
      </c>
    </row>
    <row r="84" spans="1:16" ht="12.75">
      <c r="A84" s="164">
        <v>387</v>
      </c>
      <c r="B84" s="75" t="s">
        <v>663</v>
      </c>
      <c r="C84" s="76" t="s">
        <v>2087</v>
      </c>
      <c r="D84" s="77" t="s">
        <v>2088</v>
      </c>
      <c r="E84" s="78"/>
      <c r="F84" s="77"/>
      <c r="G84" s="165" t="s">
        <v>126</v>
      </c>
      <c r="H84" s="75"/>
      <c r="I84" s="77"/>
      <c r="J84" s="79">
        <v>8099.53</v>
      </c>
      <c r="K84" s="166"/>
      <c r="L84" s="167" t="s">
        <v>663</v>
      </c>
      <c r="M84" s="168">
        <f t="shared" si="3"/>
        <v>0</v>
      </c>
      <c r="N84" s="169">
        <v>8099.53</v>
      </c>
      <c r="O84" s="170">
        <f t="shared" si="4"/>
        <v>0</v>
      </c>
      <c r="P84">
        <f t="shared" si="5"/>
        <v>0</v>
      </c>
    </row>
    <row r="85" spans="1:16" ht="12.75">
      <c r="A85" s="164">
        <v>388</v>
      </c>
      <c r="B85" s="75" t="s">
        <v>663</v>
      </c>
      <c r="C85" s="76" t="s">
        <v>2089</v>
      </c>
      <c r="D85" s="77" t="s">
        <v>2090</v>
      </c>
      <c r="E85" s="78"/>
      <c r="F85" s="77"/>
      <c r="G85" s="165" t="s">
        <v>126</v>
      </c>
      <c r="H85" s="75"/>
      <c r="I85" s="77"/>
      <c r="J85" s="79">
        <v>70</v>
      </c>
      <c r="K85" s="166"/>
      <c r="L85" s="167" t="s">
        <v>663</v>
      </c>
      <c r="M85" s="168">
        <f t="shared" si="3"/>
        <v>0</v>
      </c>
      <c r="N85" s="169">
        <v>70</v>
      </c>
      <c r="O85" s="170">
        <f t="shared" si="4"/>
        <v>0</v>
      </c>
      <c r="P85">
        <f t="shared" si="5"/>
        <v>0</v>
      </c>
    </row>
    <row r="86" spans="1:16" ht="12.75">
      <c r="A86" s="164">
        <v>389</v>
      </c>
      <c r="B86" s="75" t="s">
        <v>663</v>
      </c>
      <c r="C86" s="76" t="s">
        <v>2091</v>
      </c>
      <c r="D86" s="77" t="s">
        <v>2092</v>
      </c>
      <c r="E86" s="78"/>
      <c r="F86" s="77"/>
      <c r="G86" s="165" t="s">
        <v>126</v>
      </c>
      <c r="H86" s="75"/>
      <c r="I86" s="77"/>
      <c r="J86" s="79">
        <v>2000</v>
      </c>
      <c r="K86" s="166"/>
      <c r="L86" s="167" t="s">
        <v>663</v>
      </c>
      <c r="M86" s="168">
        <f t="shared" si="3"/>
        <v>0</v>
      </c>
      <c r="N86" s="169">
        <v>2000</v>
      </c>
      <c r="O86" s="170">
        <f t="shared" si="4"/>
        <v>0</v>
      </c>
      <c r="P86">
        <f t="shared" si="5"/>
        <v>0</v>
      </c>
    </row>
    <row r="87" spans="1:16" ht="12.75">
      <c r="A87" s="164">
        <v>390</v>
      </c>
      <c r="B87" s="75" t="s">
        <v>663</v>
      </c>
      <c r="C87" s="76" t="s">
        <v>2093</v>
      </c>
      <c r="D87" s="77" t="s">
        <v>2094</v>
      </c>
      <c r="E87" s="78"/>
      <c r="F87" s="77"/>
      <c r="G87" s="165" t="s">
        <v>126</v>
      </c>
      <c r="H87" s="75"/>
      <c r="I87" s="77"/>
      <c r="J87" s="79">
        <v>2500</v>
      </c>
      <c r="K87" s="166"/>
      <c r="L87" s="167" t="s">
        <v>663</v>
      </c>
      <c r="M87" s="168">
        <f t="shared" si="3"/>
        <v>0</v>
      </c>
      <c r="N87" s="169">
        <v>2500</v>
      </c>
      <c r="O87" s="170">
        <f t="shared" si="4"/>
        <v>0</v>
      </c>
      <c r="P87">
        <f t="shared" si="5"/>
        <v>0</v>
      </c>
    </row>
    <row r="88" spans="1:16" ht="12.75">
      <c r="A88" s="164">
        <v>413</v>
      </c>
      <c r="B88" s="75" t="s">
        <v>878</v>
      </c>
      <c r="C88" s="76" t="s">
        <v>2095</v>
      </c>
      <c r="D88" s="77" t="s">
        <v>2096</v>
      </c>
      <c r="E88" s="78"/>
      <c r="F88" s="77"/>
      <c r="G88" s="165" t="s">
        <v>126</v>
      </c>
      <c r="H88" s="75"/>
      <c r="I88" s="77"/>
      <c r="J88" s="79">
        <v>180</v>
      </c>
      <c r="K88" s="166"/>
      <c r="L88" s="167" t="s">
        <v>878</v>
      </c>
      <c r="M88" s="168">
        <f t="shared" si="3"/>
        <v>0</v>
      </c>
      <c r="N88" s="169">
        <v>180</v>
      </c>
      <c r="O88" s="170">
        <f t="shared" si="4"/>
        <v>0</v>
      </c>
      <c r="P88">
        <f t="shared" si="5"/>
        <v>0</v>
      </c>
    </row>
    <row r="89" spans="1:16" ht="12.75">
      <c r="A89" s="164">
        <v>416</v>
      </c>
      <c r="B89" s="75" t="s">
        <v>808</v>
      </c>
      <c r="C89" s="76" t="s">
        <v>2097</v>
      </c>
      <c r="D89" s="77" t="s">
        <v>2098</v>
      </c>
      <c r="E89" s="78"/>
      <c r="F89" s="77"/>
      <c r="G89" s="165" t="s">
        <v>126</v>
      </c>
      <c r="H89" s="75"/>
      <c r="I89" s="77"/>
      <c r="J89" s="79">
        <v>417.6</v>
      </c>
      <c r="K89" s="166"/>
      <c r="L89" s="167" t="s">
        <v>808</v>
      </c>
      <c r="M89" s="168">
        <f t="shared" si="3"/>
        <v>0</v>
      </c>
      <c r="N89" s="169">
        <v>417.6</v>
      </c>
      <c r="O89" s="170">
        <f t="shared" si="4"/>
        <v>0</v>
      </c>
      <c r="P89">
        <f t="shared" si="5"/>
        <v>0</v>
      </c>
    </row>
    <row r="90" spans="1:16" ht="12.75">
      <c r="A90" s="164">
        <v>426</v>
      </c>
      <c r="B90" s="75" t="s">
        <v>967</v>
      </c>
      <c r="C90" s="76" t="s">
        <v>2019</v>
      </c>
      <c r="D90" s="77" t="s">
        <v>2099</v>
      </c>
      <c r="E90" s="78"/>
      <c r="F90" s="77"/>
      <c r="G90" s="165" t="s">
        <v>126</v>
      </c>
      <c r="H90" s="75"/>
      <c r="I90" s="77"/>
      <c r="J90" s="79">
        <v>128.8</v>
      </c>
      <c r="K90" s="166"/>
      <c r="L90" s="167" t="s">
        <v>967</v>
      </c>
      <c r="M90" s="168">
        <f t="shared" si="3"/>
        <v>0</v>
      </c>
      <c r="N90" s="169">
        <v>128.8</v>
      </c>
      <c r="O90" s="170">
        <f t="shared" si="4"/>
        <v>0</v>
      </c>
      <c r="P90">
        <f t="shared" si="5"/>
        <v>0</v>
      </c>
    </row>
    <row r="91" spans="1:16" ht="12.75">
      <c r="A91" s="164">
        <v>433</v>
      </c>
      <c r="B91" s="75" t="s">
        <v>967</v>
      </c>
      <c r="C91" s="76" t="s">
        <v>2021</v>
      </c>
      <c r="D91" s="77" t="s">
        <v>2100</v>
      </c>
      <c r="E91" s="78"/>
      <c r="F91" s="77"/>
      <c r="G91" s="165" t="s">
        <v>126</v>
      </c>
      <c r="H91" s="75"/>
      <c r="I91" s="77"/>
      <c r="J91" s="79">
        <v>1179.53</v>
      </c>
      <c r="K91" s="166"/>
      <c r="L91" s="167" t="s">
        <v>967</v>
      </c>
      <c r="M91" s="168">
        <f t="shared" si="3"/>
        <v>0</v>
      </c>
      <c r="N91" s="169">
        <v>1179.53</v>
      </c>
      <c r="O91" s="170">
        <f t="shared" si="4"/>
        <v>0</v>
      </c>
      <c r="P91">
        <f t="shared" si="5"/>
        <v>0</v>
      </c>
    </row>
    <row r="92" spans="1:16" ht="12.75">
      <c r="A92" s="164">
        <v>434</v>
      </c>
      <c r="B92" s="75" t="s">
        <v>967</v>
      </c>
      <c r="C92" s="76" t="s">
        <v>2023</v>
      </c>
      <c r="D92" s="77" t="s">
        <v>2101</v>
      </c>
      <c r="E92" s="78"/>
      <c r="F92" s="77"/>
      <c r="G92" s="165" t="s">
        <v>126</v>
      </c>
      <c r="H92" s="75"/>
      <c r="I92" s="77"/>
      <c r="J92" s="79">
        <v>117.14</v>
      </c>
      <c r="K92" s="166"/>
      <c r="L92" s="167" t="s">
        <v>967</v>
      </c>
      <c r="M92" s="168">
        <f t="shared" si="3"/>
        <v>0</v>
      </c>
      <c r="N92" s="169">
        <v>117.14</v>
      </c>
      <c r="O92" s="170">
        <f t="shared" si="4"/>
        <v>0</v>
      </c>
      <c r="P92">
        <f t="shared" si="5"/>
        <v>0</v>
      </c>
    </row>
    <row r="93" spans="1:16" ht="12.75">
      <c r="A93" s="164">
        <v>435</v>
      </c>
      <c r="B93" s="75" t="s">
        <v>967</v>
      </c>
      <c r="C93" s="76" t="s">
        <v>2024</v>
      </c>
      <c r="D93" s="77" t="s">
        <v>2102</v>
      </c>
      <c r="E93" s="78"/>
      <c r="F93" s="77"/>
      <c r="G93" s="165" t="s">
        <v>126</v>
      </c>
      <c r="H93" s="75"/>
      <c r="I93" s="77"/>
      <c r="J93" s="79">
        <v>87.85</v>
      </c>
      <c r="K93" s="166"/>
      <c r="L93" s="167" t="s">
        <v>967</v>
      </c>
      <c r="M93" s="168">
        <f t="shared" si="3"/>
        <v>0</v>
      </c>
      <c r="N93" s="169">
        <v>87.85</v>
      </c>
      <c r="O93" s="170">
        <f t="shared" si="4"/>
        <v>0</v>
      </c>
      <c r="P93">
        <f t="shared" si="5"/>
        <v>0</v>
      </c>
    </row>
    <row r="94" spans="1:16" ht="12.75">
      <c r="A94" s="164">
        <v>455</v>
      </c>
      <c r="B94" s="75" t="s">
        <v>957</v>
      </c>
      <c r="C94" s="76" t="s">
        <v>2025</v>
      </c>
      <c r="D94" s="77" t="s">
        <v>2063</v>
      </c>
      <c r="E94" s="78"/>
      <c r="F94" s="77"/>
      <c r="G94" s="165" t="s">
        <v>126</v>
      </c>
      <c r="H94" s="75"/>
      <c r="I94" s="77"/>
      <c r="J94" s="79">
        <v>62.99</v>
      </c>
      <c r="K94" s="166"/>
      <c r="L94" s="167" t="s">
        <v>957</v>
      </c>
      <c r="M94" s="168">
        <f t="shared" si="3"/>
        <v>0</v>
      </c>
      <c r="N94" s="169">
        <v>62.99</v>
      </c>
      <c r="O94" s="170">
        <f t="shared" si="4"/>
        <v>0</v>
      </c>
      <c r="P94">
        <f t="shared" si="5"/>
        <v>0</v>
      </c>
    </row>
    <row r="95" spans="1:16" ht="12.75">
      <c r="A95" s="164">
        <v>456</v>
      </c>
      <c r="B95" s="75" t="s">
        <v>957</v>
      </c>
      <c r="C95" s="76" t="s">
        <v>2025</v>
      </c>
      <c r="D95" s="77" t="s">
        <v>2103</v>
      </c>
      <c r="E95" s="78"/>
      <c r="F95" s="77"/>
      <c r="G95" s="165" t="s">
        <v>126</v>
      </c>
      <c r="H95" s="75"/>
      <c r="I95" s="77"/>
      <c r="J95" s="79">
        <v>116.99</v>
      </c>
      <c r="K95" s="166"/>
      <c r="L95" s="167" t="s">
        <v>957</v>
      </c>
      <c r="M95" s="168">
        <f t="shared" si="3"/>
        <v>0</v>
      </c>
      <c r="N95" s="169">
        <v>116.99</v>
      </c>
      <c r="O95" s="170">
        <f t="shared" si="4"/>
        <v>0</v>
      </c>
      <c r="P95">
        <f t="shared" si="5"/>
        <v>0</v>
      </c>
    </row>
    <row r="96" spans="1:16" ht="12.75">
      <c r="A96" s="164">
        <v>457</v>
      </c>
      <c r="B96" s="75" t="s">
        <v>957</v>
      </c>
      <c r="C96" s="76" t="s">
        <v>2025</v>
      </c>
      <c r="D96" s="77" t="s">
        <v>2104</v>
      </c>
      <c r="E96" s="78"/>
      <c r="F96" s="77"/>
      <c r="G96" s="165" t="s">
        <v>126</v>
      </c>
      <c r="H96" s="75"/>
      <c r="I96" s="77"/>
      <c r="J96" s="79">
        <v>168.25</v>
      </c>
      <c r="K96" s="166"/>
      <c r="L96" s="167" t="s">
        <v>957</v>
      </c>
      <c r="M96" s="168">
        <f t="shared" si="3"/>
        <v>0</v>
      </c>
      <c r="N96" s="169">
        <v>168.25</v>
      </c>
      <c r="O96" s="170">
        <f t="shared" si="4"/>
        <v>0</v>
      </c>
      <c r="P96">
        <f t="shared" si="5"/>
        <v>0</v>
      </c>
    </row>
    <row r="97" spans="1:16" ht="12.75">
      <c r="A97" s="164">
        <v>458</v>
      </c>
      <c r="B97" s="75" t="s">
        <v>957</v>
      </c>
      <c r="C97" s="76" t="s">
        <v>2025</v>
      </c>
      <c r="D97" s="77" t="s">
        <v>2105</v>
      </c>
      <c r="E97" s="78"/>
      <c r="F97" s="77"/>
      <c r="G97" s="165" t="s">
        <v>126</v>
      </c>
      <c r="H97" s="75"/>
      <c r="I97" s="77"/>
      <c r="J97" s="79">
        <v>160.26</v>
      </c>
      <c r="K97" s="166"/>
      <c r="L97" s="167" t="s">
        <v>957</v>
      </c>
      <c r="M97" s="168">
        <f t="shared" si="3"/>
        <v>0</v>
      </c>
      <c r="N97" s="169">
        <v>160.26</v>
      </c>
      <c r="O97" s="170">
        <f t="shared" si="4"/>
        <v>0</v>
      </c>
      <c r="P97">
        <f t="shared" si="5"/>
        <v>0</v>
      </c>
    </row>
    <row r="98" spans="1:16" ht="12.75">
      <c r="A98" s="164">
        <v>459</v>
      </c>
      <c r="B98" s="75" t="s">
        <v>957</v>
      </c>
      <c r="C98" s="76" t="s">
        <v>2025</v>
      </c>
      <c r="D98" s="77" t="s">
        <v>2106</v>
      </c>
      <c r="E98" s="78"/>
      <c r="F98" s="77"/>
      <c r="G98" s="165" t="s">
        <v>126</v>
      </c>
      <c r="H98" s="75"/>
      <c r="I98" s="77"/>
      <c r="J98" s="79">
        <v>153.92</v>
      </c>
      <c r="K98" s="166"/>
      <c r="L98" s="167" t="s">
        <v>957</v>
      </c>
      <c r="M98" s="168">
        <f t="shared" si="3"/>
        <v>0</v>
      </c>
      <c r="N98" s="169">
        <v>153.92</v>
      </c>
      <c r="O98" s="170">
        <f t="shared" si="4"/>
        <v>0</v>
      </c>
      <c r="P98">
        <f t="shared" si="5"/>
        <v>0</v>
      </c>
    </row>
    <row r="99" spans="1:16" ht="12.75">
      <c r="A99" s="164">
        <v>460</v>
      </c>
      <c r="B99" s="75" t="s">
        <v>957</v>
      </c>
      <c r="C99" s="76" t="s">
        <v>2025</v>
      </c>
      <c r="D99" s="77" t="s">
        <v>2107</v>
      </c>
      <c r="E99" s="78"/>
      <c r="F99" s="77"/>
      <c r="G99" s="165" t="s">
        <v>126</v>
      </c>
      <c r="H99" s="75"/>
      <c r="I99" s="77"/>
      <c r="J99" s="79">
        <v>150.56</v>
      </c>
      <c r="K99" s="166"/>
      <c r="L99" s="167" t="s">
        <v>957</v>
      </c>
      <c r="M99" s="168">
        <f t="shared" si="3"/>
        <v>0</v>
      </c>
      <c r="N99" s="169">
        <v>150.56</v>
      </c>
      <c r="O99" s="170">
        <f t="shared" si="4"/>
        <v>0</v>
      </c>
      <c r="P99">
        <f t="shared" si="5"/>
        <v>0</v>
      </c>
    </row>
    <row r="100" spans="1:16" ht="12.75">
      <c r="A100" s="164">
        <v>461</v>
      </c>
      <c r="B100" s="75" t="s">
        <v>957</v>
      </c>
      <c r="C100" s="76" t="s">
        <v>2025</v>
      </c>
      <c r="D100" s="77" t="s">
        <v>2108</v>
      </c>
      <c r="E100" s="78"/>
      <c r="F100" s="77"/>
      <c r="G100" s="165" t="s">
        <v>126</v>
      </c>
      <c r="H100" s="75"/>
      <c r="I100" s="77"/>
      <c r="J100" s="79">
        <v>176.12</v>
      </c>
      <c r="K100" s="166"/>
      <c r="L100" s="167" t="s">
        <v>957</v>
      </c>
      <c r="M100" s="168">
        <f t="shared" si="3"/>
        <v>0</v>
      </c>
      <c r="N100" s="169">
        <v>176.12</v>
      </c>
      <c r="O100" s="170">
        <f t="shared" si="4"/>
        <v>0</v>
      </c>
      <c r="P100">
        <f t="shared" si="5"/>
        <v>0</v>
      </c>
    </row>
    <row r="101" spans="1:16" ht="12.75">
      <c r="A101" s="164">
        <v>462</v>
      </c>
      <c r="B101" s="75" t="s">
        <v>957</v>
      </c>
      <c r="C101" s="76" t="s">
        <v>2025</v>
      </c>
      <c r="D101" s="77" t="s">
        <v>2109</v>
      </c>
      <c r="E101" s="78"/>
      <c r="F101" s="77"/>
      <c r="G101" s="165" t="s">
        <v>126</v>
      </c>
      <c r="H101" s="75"/>
      <c r="I101" s="77"/>
      <c r="J101" s="79">
        <v>306.72</v>
      </c>
      <c r="K101" s="166"/>
      <c r="L101" s="167" t="s">
        <v>957</v>
      </c>
      <c r="M101" s="168">
        <f t="shared" si="3"/>
        <v>0</v>
      </c>
      <c r="N101" s="169">
        <v>306.72</v>
      </c>
      <c r="O101" s="170">
        <f t="shared" si="4"/>
        <v>0</v>
      </c>
      <c r="P101">
        <f t="shared" si="5"/>
        <v>0</v>
      </c>
    </row>
    <row r="102" spans="1:16" ht="12.75">
      <c r="A102" s="164">
        <v>465</v>
      </c>
      <c r="B102" s="75" t="s">
        <v>4</v>
      </c>
      <c r="C102" s="76" t="s">
        <v>2110</v>
      </c>
      <c r="D102" s="77" t="s">
        <v>2111</v>
      </c>
      <c r="E102" s="78"/>
      <c r="F102" s="77"/>
      <c r="G102" s="165" t="s">
        <v>126</v>
      </c>
      <c r="H102" s="75"/>
      <c r="I102" s="77"/>
      <c r="J102" s="79">
        <v>4330</v>
      </c>
      <c r="K102" s="166"/>
      <c r="L102" s="167" t="s">
        <v>4</v>
      </c>
      <c r="M102" s="168">
        <f t="shared" si="3"/>
        <v>0</v>
      </c>
      <c r="N102" s="169">
        <v>4330</v>
      </c>
      <c r="O102" s="170">
        <f t="shared" si="4"/>
        <v>0</v>
      </c>
      <c r="P102">
        <f t="shared" si="5"/>
        <v>0</v>
      </c>
    </row>
    <row r="103" spans="1:16" ht="12.75">
      <c r="A103" s="164">
        <v>466</v>
      </c>
      <c r="B103" s="75" t="s">
        <v>962</v>
      </c>
      <c r="C103" s="76" t="s">
        <v>2035</v>
      </c>
      <c r="D103" s="77" t="s">
        <v>2112</v>
      </c>
      <c r="E103" s="78"/>
      <c r="F103" s="77"/>
      <c r="G103" s="165" t="s">
        <v>126</v>
      </c>
      <c r="H103" s="75"/>
      <c r="I103" s="77"/>
      <c r="J103" s="79">
        <v>92.82</v>
      </c>
      <c r="K103" s="166"/>
      <c r="L103" s="167" t="s">
        <v>962</v>
      </c>
      <c r="M103" s="168">
        <f t="shared" si="3"/>
        <v>0</v>
      </c>
      <c r="N103" s="169">
        <v>92.82</v>
      </c>
      <c r="O103" s="170">
        <f t="shared" si="4"/>
        <v>0</v>
      </c>
      <c r="P103">
        <f t="shared" si="5"/>
        <v>0</v>
      </c>
    </row>
    <row r="104" spans="1:16" ht="12.75">
      <c r="A104" s="164">
        <v>473</v>
      </c>
      <c r="B104" s="75" t="s">
        <v>962</v>
      </c>
      <c r="C104" s="76" t="s">
        <v>2113</v>
      </c>
      <c r="D104" s="77" t="s">
        <v>2114</v>
      </c>
      <c r="E104" s="78"/>
      <c r="F104" s="77"/>
      <c r="G104" s="165" t="s">
        <v>126</v>
      </c>
      <c r="H104" s="75"/>
      <c r="I104" s="77"/>
      <c r="J104" s="79">
        <v>4697.75</v>
      </c>
      <c r="K104" s="166"/>
      <c r="L104" s="167" t="s">
        <v>962</v>
      </c>
      <c r="M104" s="168">
        <f t="shared" si="3"/>
        <v>0</v>
      </c>
      <c r="N104" s="169">
        <v>4697.75</v>
      </c>
      <c r="O104" s="170">
        <f t="shared" si="4"/>
        <v>0</v>
      </c>
      <c r="P104">
        <f t="shared" si="5"/>
        <v>0</v>
      </c>
    </row>
    <row r="105" spans="1:16" ht="12.75">
      <c r="A105" s="164">
        <v>474</v>
      </c>
      <c r="B105" s="75" t="s">
        <v>962</v>
      </c>
      <c r="C105" s="76" t="s">
        <v>2113</v>
      </c>
      <c r="D105" s="77" t="s">
        <v>2115</v>
      </c>
      <c r="E105" s="78"/>
      <c r="F105" s="77"/>
      <c r="G105" s="165" t="s">
        <v>126</v>
      </c>
      <c r="H105" s="75"/>
      <c r="I105" s="77"/>
      <c r="J105" s="79">
        <v>339.01</v>
      </c>
      <c r="K105" s="166"/>
      <c r="L105" s="167" t="s">
        <v>962</v>
      </c>
      <c r="M105" s="168">
        <f t="shared" si="3"/>
        <v>0</v>
      </c>
      <c r="N105" s="169">
        <v>339.01</v>
      </c>
      <c r="O105" s="170">
        <f t="shared" si="4"/>
        <v>0</v>
      </c>
      <c r="P105">
        <f t="shared" si="5"/>
        <v>0</v>
      </c>
    </row>
    <row r="106" spans="1:16" ht="12.75">
      <c r="A106" s="164">
        <v>478</v>
      </c>
      <c r="B106" s="75" t="s">
        <v>862</v>
      </c>
      <c r="C106" s="76" t="s">
        <v>2116</v>
      </c>
      <c r="D106" s="77" t="s">
        <v>2117</v>
      </c>
      <c r="E106" s="78"/>
      <c r="F106" s="77"/>
      <c r="G106" s="165" t="s">
        <v>126</v>
      </c>
      <c r="H106" s="75"/>
      <c r="I106" s="77"/>
      <c r="J106" s="79">
        <v>194</v>
      </c>
      <c r="K106" s="166"/>
      <c r="L106" s="167" t="s">
        <v>862</v>
      </c>
      <c r="M106" s="168">
        <f t="shared" si="3"/>
        <v>0</v>
      </c>
      <c r="N106" s="169">
        <v>194</v>
      </c>
      <c r="O106" s="170">
        <f t="shared" si="4"/>
        <v>0</v>
      </c>
      <c r="P106">
        <f t="shared" si="5"/>
        <v>0</v>
      </c>
    </row>
    <row r="107" spans="1:16" ht="12.75">
      <c r="A107" s="164">
        <v>479</v>
      </c>
      <c r="B107" s="75" t="s">
        <v>862</v>
      </c>
      <c r="C107" s="76" t="s">
        <v>2118</v>
      </c>
      <c r="D107" s="77" t="s">
        <v>2117</v>
      </c>
      <c r="E107" s="78"/>
      <c r="F107" s="77"/>
      <c r="G107" s="165" t="s">
        <v>126</v>
      </c>
      <c r="H107" s="75"/>
      <c r="I107" s="77"/>
      <c r="J107" s="79">
        <v>146</v>
      </c>
      <c r="K107" s="166"/>
      <c r="L107" s="167" t="s">
        <v>862</v>
      </c>
      <c r="M107" s="168">
        <f t="shared" si="3"/>
        <v>0</v>
      </c>
      <c r="N107" s="169">
        <v>146</v>
      </c>
      <c r="O107" s="170">
        <f t="shared" si="4"/>
        <v>0</v>
      </c>
      <c r="P107">
        <f t="shared" si="5"/>
        <v>0</v>
      </c>
    </row>
    <row r="108" spans="1:16" ht="12.75">
      <c r="A108" s="164">
        <v>480</v>
      </c>
      <c r="B108" s="75" t="s">
        <v>862</v>
      </c>
      <c r="C108" s="76" t="s">
        <v>2119</v>
      </c>
      <c r="D108" s="77" t="s">
        <v>2117</v>
      </c>
      <c r="E108" s="78"/>
      <c r="F108" s="77"/>
      <c r="G108" s="165" t="s">
        <v>126</v>
      </c>
      <c r="H108" s="75"/>
      <c r="I108" s="77"/>
      <c r="J108" s="79">
        <v>146</v>
      </c>
      <c r="K108" s="166"/>
      <c r="L108" s="167" t="s">
        <v>862</v>
      </c>
      <c r="M108" s="168">
        <f t="shared" si="3"/>
        <v>0</v>
      </c>
      <c r="N108" s="169">
        <v>146</v>
      </c>
      <c r="O108" s="170">
        <f t="shared" si="4"/>
        <v>0</v>
      </c>
      <c r="P108">
        <f t="shared" si="5"/>
        <v>0</v>
      </c>
    </row>
    <row r="109" spans="1:16" ht="12.75">
      <c r="A109" s="164">
        <v>481</v>
      </c>
      <c r="B109" s="75" t="s">
        <v>862</v>
      </c>
      <c r="C109" s="76" t="s">
        <v>2120</v>
      </c>
      <c r="D109" s="77" t="s">
        <v>2117</v>
      </c>
      <c r="E109" s="78"/>
      <c r="F109" s="77"/>
      <c r="G109" s="165" t="s">
        <v>126</v>
      </c>
      <c r="H109" s="75"/>
      <c r="I109" s="77"/>
      <c r="J109" s="79">
        <v>130</v>
      </c>
      <c r="K109" s="166"/>
      <c r="L109" s="167" t="s">
        <v>862</v>
      </c>
      <c r="M109" s="168">
        <f t="shared" si="3"/>
        <v>0</v>
      </c>
      <c r="N109" s="169">
        <v>130</v>
      </c>
      <c r="O109" s="170">
        <f t="shared" si="4"/>
        <v>0</v>
      </c>
      <c r="P109">
        <f t="shared" si="5"/>
        <v>0</v>
      </c>
    </row>
    <row r="110" spans="1:16" ht="12.75">
      <c r="A110" s="164">
        <v>482</v>
      </c>
      <c r="B110" s="75" t="s">
        <v>862</v>
      </c>
      <c r="C110" s="76" t="s">
        <v>2120</v>
      </c>
      <c r="D110" s="77" t="s">
        <v>2117</v>
      </c>
      <c r="E110" s="78"/>
      <c r="F110" s="77"/>
      <c r="G110" s="165" t="s">
        <v>126</v>
      </c>
      <c r="H110" s="75"/>
      <c r="I110" s="77"/>
      <c r="J110" s="79">
        <v>64</v>
      </c>
      <c r="K110" s="166"/>
      <c r="L110" s="167" t="s">
        <v>862</v>
      </c>
      <c r="M110" s="168">
        <f t="shared" si="3"/>
        <v>0</v>
      </c>
      <c r="N110" s="169">
        <v>64</v>
      </c>
      <c r="O110" s="170">
        <f t="shared" si="4"/>
        <v>0</v>
      </c>
      <c r="P110">
        <f t="shared" si="5"/>
        <v>0</v>
      </c>
    </row>
    <row r="111" spans="1:16" ht="12.75">
      <c r="A111" s="164">
        <v>483</v>
      </c>
      <c r="B111" s="75" t="s">
        <v>862</v>
      </c>
      <c r="C111" s="76" t="s">
        <v>2121</v>
      </c>
      <c r="D111" s="77" t="s">
        <v>2117</v>
      </c>
      <c r="E111" s="78"/>
      <c r="F111" s="77"/>
      <c r="G111" s="165" t="s">
        <v>126</v>
      </c>
      <c r="H111" s="75"/>
      <c r="I111" s="77"/>
      <c r="J111" s="79">
        <v>146</v>
      </c>
      <c r="K111" s="166"/>
      <c r="L111" s="167" t="s">
        <v>862</v>
      </c>
      <c r="M111" s="168">
        <f t="shared" si="3"/>
        <v>0</v>
      </c>
      <c r="N111" s="169">
        <v>146</v>
      </c>
      <c r="O111" s="170">
        <f t="shared" si="4"/>
        <v>0</v>
      </c>
      <c r="P111">
        <f t="shared" si="5"/>
        <v>0</v>
      </c>
    </row>
    <row r="112" spans="1:16" ht="12.75">
      <c r="A112" s="164">
        <v>484</v>
      </c>
      <c r="B112" s="75" t="s">
        <v>862</v>
      </c>
      <c r="C112" s="76" t="s">
        <v>2122</v>
      </c>
      <c r="D112" s="77" t="s">
        <v>2117</v>
      </c>
      <c r="E112" s="78"/>
      <c r="F112" s="77"/>
      <c r="G112" s="165" t="s">
        <v>126</v>
      </c>
      <c r="H112" s="75"/>
      <c r="I112" s="77"/>
      <c r="J112" s="79">
        <v>146</v>
      </c>
      <c r="K112" s="166"/>
      <c r="L112" s="167" t="s">
        <v>862</v>
      </c>
      <c r="M112" s="168">
        <f t="shared" si="3"/>
        <v>0</v>
      </c>
      <c r="N112" s="169">
        <v>146</v>
      </c>
      <c r="O112" s="170">
        <f t="shared" si="4"/>
        <v>0</v>
      </c>
      <c r="P112">
        <f t="shared" si="5"/>
        <v>0</v>
      </c>
    </row>
    <row r="113" spans="1:16" ht="12.75">
      <c r="A113" s="164">
        <v>485</v>
      </c>
      <c r="B113" s="75" t="s">
        <v>862</v>
      </c>
      <c r="C113" s="76" t="s">
        <v>2123</v>
      </c>
      <c r="D113" s="77" t="s">
        <v>2117</v>
      </c>
      <c r="E113" s="78"/>
      <c r="F113" s="77"/>
      <c r="G113" s="165" t="s">
        <v>126</v>
      </c>
      <c r="H113" s="75"/>
      <c r="I113" s="77"/>
      <c r="J113" s="79">
        <v>146</v>
      </c>
      <c r="K113" s="166"/>
      <c r="L113" s="167" t="s">
        <v>862</v>
      </c>
      <c r="M113" s="168">
        <f t="shared" si="3"/>
        <v>0</v>
      </c>
      <c r="N113" s="169">
        <v>146</v>
      </c>
      <c r="O113" s="170">
        <f t="shared" si="4"/>
        <v>0</v>
      </c>
      <c r="P113">
        <f t="shared" si="5"/>
        <v>0</v>
      </c>
    </row>
    <row r="114" spans="1:16" ht="12.75">
      <c r="A114" s="164">
        <v>486</v>
      </c>
      <c r="B114" s="75" t="s">
        <v>862</v>
      </c>
      <c r="C114" s="76" t="s">
        <v>2124</v>
      </c>
      <c r="D114" s="77" t="s">
        <v>2117</v>
      </c>
      <c r="E114" s="78"/>
      <c r="F114" s="77"/>
      <c r="G114" s="165" t="s">
        <v>126</v>
      </c>
      <c r="H114" s="75"/>
      <c r="I114" s="77"/>
      <c r="J114" s="79">
        <v>146</v>
      </c>
      <c r="K114" s="166"/>
      <c r="L114" s="167" t="s">
        <v>862</v>
      </c>
      <c r="M114" s="168">
        <f t="shared" si="3"/>
        <v>0</v>
      </c>
      <c r="N114" s="169">
        <v>146</v>
      </c>
      <c r="O114" s="170">
        <f t="shared" si="4"/>
        <v>0</v>
      </c>
      <c r="P114">
        <f t="shared" si="5"/>
        <v>0</v>
      </c>
    </row>
    <row r="115" spans="1:16" ht="12.75">
      <c r="A115" s="164">
        <v>487</v>
      </c>
      <c r="B115" s="75" t="s">
        <v>862</v>
      </c>
      <c r="C115" s="76" t="s">
        <v>2125</v>
      </c>
      <c r="D115" s="77" t="s">
        <v>2117</v>
      </c>
      <c r="E115" s="78"/>
      <c r="F115" s="77"/>
      <c r="G115" s="165" t="s">
        <v>126</v>
      </c>
      <c r="H115" s="75"/>
      <c r="I115" s="77"/>
      <c r="J115" s="79">
        <v>146</v>
      </c>
      <c r="K115" s="166"/>
      <c r="L115" s="167" t="s">
        <v>862</v>
      </c>
      <c r="M115" s="168">
        <f t="shared" si="3"/>
        <v>0</v>
      </c>
      <c r="N115" s="169">
        <v>146</v>
      </c>
      <c r="O115" s="170">
        <f t="shared" si="4"/>
        <v>0</v>
      </c>
      <c r="P115">
        <f t="shared" si="5"/>
        <v>0</v>
      </c>
    </row>
    <row r="116" spans="1:16" ht="12.75">
      <c r="A116" s="164">
        <v>488</v>
      </c>
      <c r="B116" s="75" t="s">
        <v>862</v>
      </c>
      <c r="C116" s="76" t="s">
        <v>2126</v>
      </c>
      <c r="D116" s="77" t="s">
        <v>2127</v>
      </c>
      <c r="E116" s="78"/>
      <c r="F116" s="77"/>
      <c r="G116" s="165" t="s">
        <v>126</v>
      </c>
      <c r="H116" s="75"/>
      <c r="I116" s="77"/>
      <c r="J116" s="79">
        <v>146</v>
      </c>
      <c r="K116" s="166"/>
      <c r="L116" s="167" t="s">
        <v>862</v>
      </c>
      <c r="M116" s="168">
        <f t="shared" si="3"/>
        <v>0</v>
      </c>
      <c r="N116" s="169">
        <v>146</v>
      </c>
      <c r="O116" s="170">
        <f t="shared" si="4"/>
        <v>0</v>
      </c>
      <c r="P116">
        <f t="shared" si="5"/>
        <v>0</v>
      </c>
    </row>
    <row r="117" spans="1:16" ht="12.75">
      <c r="A117" s="164">
        <v>489</v>
      </c>
      <c r="B117" s="75" t="s">
        <v>862</v>
      </c>
      <c r="C117" s="76" t="s">
        <v>2128</v>
      </c>
      <c r="D117" s="77" t="s">
        <v>2129</v>
      </c>
      <c r="E117" s="78"/>
      <c r="F117" s="77"/>
      <c r="G117" s="165" t="s">
        <v>126</v>
      </c>
      <c r="H117" s="75"/>
      <c r="I117" s="77"/>
      <c r="J117" s="79">
        <v>146</v>
      </c>
      <c r="K117" s="166"/>
      <c r="L117" s="167" t="s">
        <v>862</v>
      </c>
      <c r="M117" s="168">
        <f t="shared" si="3"/>
        <v>0</v>
      </c>
      <c r="N117" s="169">
        <v>146</v>
      </c>
      <c r="O117" s="170">
        <f t="shared" si="4"/>
        <v>0</v>
      </c>
      <c r="P117">
        <f t="shared" si="5"/>
        <v>0</v>
      </c>
    </row>
    <row r="118" spans="1:16" ht="12.75">
      <c r="A118" s="164">
        <v>490</v>
      </c>
      <c r="B118" s="75" t="s">
        <v>862</v>
      </c>
      <c r="C118" s="76" t="s">
        <v>2116</v>
      </c>
      <c r="D118" s="77" t="s">
        <v>2130</v>
      </c>
      <c r="E118" s="78"/>
      <c r="F118" s="77"/>
      <c r="G118" s="165" t="s">
        <v>126</v>
      </c>
      <c r="H118" s="75"/>
      <c r="I118" s="77"/>
      <c r="J118" s="79">
        <v>41.32</v>
      </c>
      <c r="K118" s="166"/>
      <c r="L118" s="167" t="s">
        <v>862</v>
      </c>
      <c r="M118" s="168">
        <f t="shared" si="3"/>
        <v>0</v>
      </c>
      <c r="N118" s="169">
        <v>41.32</v>
      </c>
      <c r="O118" s="170">
        <f t="shared" si="4"/>
        <v>0</v>
      </c>
      <c r="P118">
        <f t="shared" si="5"/>
        <v>0</v>
      </c>
    </row>
    <row r="119" spans="1:16" ht="12.75">
      <c r="A119" s="164">
        <v>491</v>
      </c>
      <c r="B119" s="75" t="s">
        <v>862</v>
      </c>
      <c r="C119" s="76" t="s">
        <v>2120</v>
      </c>
      <c r="D119" s="77" t="s">
        <v>2130</v>
      </c>
      <c r="E119" s="78"/>
      <c r="F119" s="77"/>
      <c r="G119" s="165" t="s">
        <v>126</v>
      </c>
      <c r="H119" s="75"/>
      <c r="I119" s="77"/>
      <c r="J119" s="79">
        <v>41.32</v>
      </c>
      <c r="K119" s="166"/>
      <c r="L119" s="167" t="s">
        <v>862</v>
      </c>
      <c r="M119" s="168">
        <f t="shared" si="3"/>
        <v>0</v>
      </c>
      <c r="N119" s="169">
        <v>41.32</v>
      </c>
      <c r="O119" s="170">
        <f t="shared" si="4"/>
        <v>0</v>
      </c>
      <c r="P119">
        <f t="shared" si="5"/>
        <v>0</v>
      </c>
    </row>
    <row r="120" spans="1:16" ht="12.75">
      <c r="A120" s="164">
        <v>492</v>
      </c>
      <c r="B120" s="75" t="s">
        <v>862</v>
      </c>
      <c r="C120" s="76" t="s">
        <v>2118</v>
      </c>
      <c r="D120" s="77" t="s">
        <v>2130</v>
      </c>
      <c r="E120" s="78"/>
      <c r="F120" s="77"/>
      <c r="G120" s="165" t="s">
        <v>126</v>
      </c>
      <c r="H120" s="75"/>
      <c r="I120" s="77"/>
      <c r="J120" s="79">
        <v>41.32</v>
      </c>
      <c r="K120" s="166"/>
      <c r="L120" s="167" t="s">
        <v>862</v>
      </c>
      <c r="M120" s="168">
        <f t="shared" si="3"/>
        <v>0</v>
      </c>
      <c r="N120" s="169">
        <v>41.32</v>
      </c>
      <c r="O120" s="170">
        <f t="shared" si="4"/>
        <v>0</v>
      </c>
      <c r="P120">
        <f t="shared" si="5"/>
        <v>0</v>
      </c>
    </row>
    <row r="121" spans="1:16" ht="12.75">
      <c r="A121" s="164">
        <v>493</v>
      </c>
      <c r="B121" s="75" t="s">
        <v>972</v>
      </c>
      <c r="C121" s="76" t="s">
        <v>2131</v>
      </c>
      <c r="D121" s="77" t="s">
        <v>2132</v>
      </c>
      <c r="E121" s="78"/>
      <c r="F121" s="77"/>
      <c r="G121" s="165" t="s">
        <v>126</v>
      </c>
      <c r="H121" s="75"/>
      <c r="I121" s="77"/>
      <c r="J121" s="79">
        <v>175</v>
      </c>
      <c r="K121" s="166"/>
      <c r="L121" s="167" t="s">
        <v>972</v>
      </c>
      <c r="M121" s="168">
        <f t="shared" si="3"/>
        <v>0</v>
      </c>
      <c r="N121" s="169">
        <v>175</v>
      </c>
      <c r="O121" s="170">
        <f t="shared" si="4"/>
        <v>0</v>
      </c>
      <c r="P121">
        <f t="shared" si="5"/>
        <v>0</v>
      </c>
    </row>
    <row r="122" spans="1:16" ht="12.75">
      <c r="A122" s="164">
        <v>495</v>
      </c>
      <c r="B122" s="75" t="s">
        <v>972</v>
      </c>
      <c r="C122" s="76" t="s">
        <v>2004</v>
      </c>
      <c r="D122" s="77" t="s">
        <v>2133</v>
      </c>
      <c r="E122" s="78"/>
      <c r="F122" s="77"/>
      <c r="G122" s="165" t="s">
        <v>2134</v>
      </c>
      <c r="H122" s="75"/>
      <c r="I122" s="77"/>
      <c r="J122" s="79">
        <v>145</v>
      </c>
      <c r="K122" s="166"/>
      <c r="L122" s="167" t="s">
        <v>972</v>
      </c>
      <c r="M122" s="168">
        <f t="shared" si="3"/>
        <v>0</v>
      </c>
      <c r="N122" s="169">
        <v>145</v>
      </c>
      <c r="O122" s="170">
        <f t="shared" si="4"/>
        <v>0</v>
      </c>
      <c r="P122">
        <f t="shared" si="5"/>
        <v>0</v>
      </c>
    </row>
    <row r="123" spans="1:16" ht="12.75">
      <c r="A123" s="164">
        <v>496</v>
      </c>
      <c r="B123" s="75" t="s">
        <v>972</v>
      </c>
      <c r="C123" s="76" t="s">
        <v>2004</v>
      </c>
      <c r="D123" s="77" t="s">
        <v>2135</v>
      </c>
      <c r="E123" s="78"/>
      <c r="F123" s="77"/>
      <c r="G123" s="165" t="s">
        <v>2134</v>
      </c>
      <c r="H123" s="75"/>
      <c r="I123" s="77"/>
      <c r="J123" s="79">
        <v>105</v>
      </c>
      <c r="K123" s="166"/>
      <c r="L123" s="167" t="s">
        <v>972</v>
      </c>
      <c r="M123" s="168">
        <f t="shared" si="3"/>
        <v>0</v>
      </c>
      <c r="N123" s="169">
        <v>105</v>
      </c>
      <c r="O123" s="170">
        <f t="shared" si="4"/>
        <v>0</v>
      </c>
      <c r="P123">
        <f t="shared" si="5"/>
        <v>0</v>
      </c>
    </row>
    <row r="124" spans="1:16" ht="12.75">
      <c r="A124" s="164">
        <v>498</v>
      </c>
      <c r="B124" s="75" t="s">
        <v>969</v>
      </c>
      <c r="C124" s="76" t="s">
        <v>2136</v>
      </c>
      <c r="D124" s="77" t="s">
        <v>2137</v>
      </c>
      <c r="E124" s="78"/>
      <c r="F124" s="77"/>
      <c r="G124" s="165" t="s">
        <v>126</v>
      </c>
      <c r="H124" s="75"/>
      <c r="I124" s="77"/>
      <c r="J124" s="79">
        <v>1474.99</v>
      </c>
      <c r="K124" s="166"/>
      <c r="L124" s="167" t="s">
        <v>969</v>
      </c>
      <c r="M124" s="168">
        <f t="shared" si="3"/>
        <v>0</v>
      </c>
      <c r="N124" s="169">
        <v>1474.99</v>
      </c>
      <c r="O124" s="170">
        <f t="shared" si="4"/>
        <v>0</v>
      </c>
      <c r="P124">
        <f t="shared" si="5"/>
        <v>0</v>
      </c>
    </row>
    <row r="125" spans="1:16" ht="12.75">
      <c r="A125" s="164">
        <v>499</v>
      </c>
      <c r="B125" s="75" t="s">
        <v>969</v>
      </c>
      <c r="C125" s="76" t="s">
        <v>2024</v>
      </c>
      <c r="D125" s="77" t="s">
        <v>2138</v>
      </c>
      <c r="E125" s="78"/>
      <c r="F125" s="77"/>
      <c r="G125" s="165" t="s">
        <v>126</v>
      </c>
      <c r="H125" s="75"/>
      <c r="I125" s="77"/>
      <c r="J125" s="79">
        <v>143.17</v>
      </c>
      <c r="K125" s="166"/>
      <c r="L125" s="167" t="s">
        <v>969</v>
      </c>
      <c r="M125" s="168">
        <f t="shared" si="3"/>
        <v>0</v>
      </c>
      <c r="N125" s="169">
        <v>143.17</v>
      </c>
      <c r="O125" s="170">
        <f t="shared" si="4"/>
        <v>0</v>
      </c>
      <c r="P125">
        <f t="shared" si="5"/>
        <v>0</v>
      </c>
    </row>
    <row r="126" spans="1:16" ht="12.75">
      <c r="A126" s="164">
        <v>500</v>
      </c>
      <c r="B126" s="75" t="s">
        <v>969</v>
      </c>
      <c r="C126" s="76" t="s">
        <v>2023</v>
      </c>
      <c r="D126" s="77" t="s">
        <v>2139</v>
      </c>
      <c r="E126" s="78"/>
      <c r="F126" s="77"/>
      <c r="G126" s="165" t="s">
        <v>126</v>
      </c>
      <c r="H126" s="75"/>
      <c r="I126" s="77"/>
      <c r="J126" s="79">
        <v>107.37</v>
      </c>
      <c r="K126" s="166"/>
      <c r="L126" s="167" t="s">
        <v>969</v>
      </c>
      <c r="M126" s="168">
        <f t="shared" si="3"/>
        <v>0</v>
      </c>
      <c r="N126" s="169">
        <v>107.37</v>
      </c>
      <c r="O126" s="170">
        <f t="shared" si="4"/>
        <v>0</v>
      </c>
      <c r="P126">
        <f t="shared" si="5"/>
        <v>0</v>
      </c>
    </row>
    <row r="127" spans="1:16" ht="12.75">
      <c r="A127" s="164">
        <v>503</v>
      </c>
      <c r="B127" s="75" t="s">
        <v>969</v>
      </c>
      <c r="C127" s="76" t="s">
        <v>2019</v>
      </c>
      <c r="D127" s="77" t="s">
        <v>2140</v>
      </c>
      <c r="E127" s="78"/>
      <c r="F127" s="77"/>
      <c r="G127" s="165" t="s">
        <v>126</v>
      </c>
      <c r="H127" s="75"/>
      <c r="I127" s="77"/>
      <c r="J127" s="79">
        <v>146.25</v>
      </c>
      <c r="K127" s="166"/>
      <c r="L127" s="167" t="s">
        <v>969</v>
      </c>
      <c r="M127" s="168">
        <f t="shared" si="3"/>
        <v>0</v>
      </c>
      <c r="N127" s="169">
        <v>146.25</v>
      </c>
      <c r="O127" s="170">
        <f t="shared" si="4"/>
        <v>0</v>
      </c>
      <c r="P127">
        <f t="shared" si="5"/>
        <v>0</v>
      </c>
    </row>
    <row r="128" spans="1:16" ht="12.75">
      <c r="A128" s="164">
        <v>525</v>
      </c>
      <c r="B128" s="75" t="s">
        <v>969</v>
      </c>
      <c r="C128" s="76" t="s">
        <v>2025</v>
      </c>
      <c r="D128" s="77" t="s">
        <v>2141</v>
      </c>
      <c r="E128" s="78"/>
      <c r="F128" s="77"/>
      <c r="G128" s="165" t="s">
        <v>126</v>
      </c>
      <c r="H128" s="75"/>
      <c r="I128" s="77"/>
      <c r="J128" s="79">
        <v>70.25</v>
      </c>
      <c r="K128" s="166"/>
      <c r="L128" s="167" t="s">
        <v>969</v>
      </c>
      <c r="M128" s="168">
        <f t="shared" si="3"/>
        <v>0</v>
      </c>
      <c r="N128" s="169">
        <v>70.25</v>
      </c>
      <c r="O128" s="170">
        <f t="shared" si="4"/>
        <v>0</v>
      </c>
      <c r="P128">
        <f t="shared" si="5"/>
        <v>0</v>
      </c>
    </row>
    <row r="129" spans="1:16" ht="12.75">
      <c r="A129" s="164">
        <v>526</v>
      </c>
      <c r="B129" s="75" t="s">
        <v>969</v>
      </c>
      <c r="C129" s="76" t="s">
        <v>2025</v>
      </c>
      <c r="D129" s="77" t="s">
        <v>2142</v>
      </c>
      <c r="E129" s="78"/>
      <c r="F129" s="77"/>
      <c r="G129" s="165" t="s">
        <v>126</v>
      </c>
      <c r="H129" s="75"/>
      <c r="I129" s="77"/>
      <c r="J129" s="79">
        <v>146.67</v>
      </c>
      <c r="K129" s="166"/>
      <c r="L129" s="167" t="s">
        <v>969</v>
      </c>
      <c r="M129" s="168">
        <f t="shared" si="3"/>
        <v>0</v>
      </c>
      <c r="N129" s="169">
        <v>146.67</v>
      </c>
      <c r="O129" s="170">
        <f t="shared" si="4"/>
        <v>0</v>
      </c>
      <c r="P129">
        <f t="shared" si="5"/>
        <v>0</v>
      </c>
    </row>
    <row r="130" spans="1:16" ht="12.75">
      <c r="A130" s="164">
        <v>527</v>
      </c>
      <c r="B130" s="75" t="s">
        <v>969</v>
      </c>
      <c r="C130" s="76" t="s">
        <v>2025</v>
      </c>
      <c r="D130" s="77" t="s">
        <v>2143</v>
      </c>
      <c r="E130" s="78"/>
      <c r="F130" s="77"/>
      <c r="G130" s="165" t="s">
        <v>126</v>
      </c>
      <c r="H130" s="75"/>
      <c r="I130" s="77"/>
      <c r="J130" s="79">
        <v>168.25</v>
      </c>
      <c r="K130" s="166"/>
      <c r="L130" s="167" t="s">
        <v>969</v>
      </c>
      <c r="M130" s="168">
        <f t="shared" si="3"/>
        <v>0</v>
      </c>
      <c r="N130" s="169">
        <v>168.25</v>
      </c>
      <c r="O130" s="170">
        <f t="shared" si="4"/>
        <v>0</v>
      </c>
      <c r="P130">
        <f t="shared" si="5"/>
        <v>0</v>
      </c>
    </row>
    <row r="131" spans="1:16" ht="12.75">
      <c r="A131" s="164">
        <v>528</v>
      </c>
      <c r="B131" s="75" t="s">
        <v>969</v>
      </c>
      <c r="C131" s="76" t="s">
        <v>2025</v>
      </c>
      <c r="D131" s="77" t="s">
        <v>2144</v>
      </c>
      <c r="E131" s="78"/>
      <c r="F131" s="77"/>
      <c r="G131" s="165" t="s">
        <v>126</v>
      </c>
      <c r="H131" s="75"/>
      <c r="I131" s="77"/>
      <c r="J131" s="79">
        <v>153.92</v>
      </c>
      <c r="K131" s="166"/>
      <c r="L131" s="167" t="s">
        <v>969</v>
      </c>
      <c r="M131" s="168">
        <f t="shared" si="3"/>
        <v>0</v>
      </c>
      <c r="N131" s="169">
        <v>153.92</v>
      </c>
      <c r="O131" s="170">
        <f t="shared" si="4"/>
        <v>0</v>
      </c>
      <c r="P131">
        <f t="shared" si="5"/>
        <v>0</v>
      </c>
    </row>
    <row r="132" spans="1:16" ht="12.75">
      <c r="A132" s="164">
        <v>529</v>
      </c>
      <c r="B132" s="75" t="s">
        <v>969</v>
      </c>
      <c r="C132" s="76" t="s">
        <v>2025</v>
      </c>
      <c r="D132" s="77" t="s">
        <v>2145</v>
      </c>
      <c r="E132" s="78"/>
      <c r="F132" s="77"/>
      <c r="G132" s="165" t="s">
        <v>126</v>
      </c>
      <c r="H132" s="75"/>
      <c r="I132" s="77"/>
      <c r="J132" s="79">
        <v>150.56</v>
      </c>
      <c r="K132" s="166"/>
      <c r="L132" s="167" t="s">
        <v>969</v>
      </c>
      <c r="M132" s="168">
        <f t="shared" si="3"/>
        <v>0</v>
      </c>
      <c r="N132" s="169">
        <v>150.56</v>
      </c>
      <c r="O132" s="170">
        <f t="shared" si="4"/>
        <v>0</v>
      </c>
      <c r="P132">
        <f t="shared" si="5"/>
        <v>0</v>
      </c>
    </row>
    <row r="133" spans="1:16" ht="12.75">
      <c r="A133" s="164">
        <v>530</v>
      </c>
      <c r="B133" s="75" t="s">
        <v>969</v>
      </c>
      <c r="C133" s="76" t="s">
        <v>2025</v>
      </c>
      <c r="D133" s="77" t="s">
        <v>2146</v>
      </c>
      <c r="E133" s="78"/>
      <c r="F133" s="77"/>
      <c r="G133" s="165" t="s">
        <v>126</v>
      </c>
      <c r="H133" s="75"/>
      <c r="I133" s="77"/>
      <c r="J133" s="79">
        <v>176.12</v>
      </c>
      <c r="K133" s="166"/>
      <c r="L133" s="167" t="s">
        <v>969</v>
      </c>
      <c r="M133" s="168">
        <f t="shared" si="3"/>
        <v>0</v>
      </c>
      <c r="N133" s="169">
        <v>176.12</v>
      </c>
      <c r="O133" s="170">
        <f t="shared" si="4"/>
        <v>0</v>
      </c>
      <c r="P133">
        <f t="shared" si="5"/>
        <v>0</v>
      </c>
    </row>
    <row r="134" spans="1:16" ht="12.75">
      <c r="A134" s="164">
        <v>531</v>
      </c>
      <c r="B134" s="75" t="s">
        <v>969</v>
      </c>
      <c r="C134" s="76" t="s">
        <v>2025</v>
      </c>
      <c r="D134" s="77" t="s">
        <v>2147</v>
      </c>
      <c r="E134" s="78"/>
      <c r="F134" s="77"/>
      <c r="G134" s="165" t="s">
        <v>126</v>
      </c>
      <c r="H134" s="75"/>
      <c r="I134" s="77"/>
      <c r="J134" s="79">
        <v>306.72</v>
      </c>
      <c r="K134" s="166"/>
      <c r="L134" s="167" t="s">
        <v>969</v>
      </c>
      <c r="M134" s="168">
        <f t="shared" si="3"/>
        <v>0</v>
      </c>
      <c r="N134" s="169">
        <v>306.72</v>
      </c>
      <c r="O134" s="170">
        <f t="shared" si="4"/>
        <v>0</v>
      </c>
      <c r="P134">
        <f t="shared" si="5"/>
        <v>0</v>
      </c>
    </row>
    <row r="135" spans="1:16" ht="12.75">
      <c r="A135" s="164">
        <v>534</v>
      </c>
      <c r="B135" s="75" t="s">
        <v>975</v>
      </c>
      <c r="C135" s="76" t="s">
        <v>2148</v>
      </c>
      <c r="D135" s="77" t="s">
        <v>2127</v>
      </c>
      <c r="E135" s="78"/>
      <c r="F135" s="77"/>
      <c r="G135" s="165" t="s">
        <v>126</v>
      </c>
      <c r="H135" s="75"/>
      <c r="I135" s="77"/>
      <c r="J135" s="79">
        <v>146</v>
      </c>
      <c r="K135" s="166"/>
      <c r="L135" s="167" t="s">
        <v>975</v>
      </c>
      <c r="M135" s="168">
        <f t="shared" si="3"/>
        <v>0</v>
      </c>
      <c r="N135" s="169">
        <v>146</v>
      </c>
      <c r="O135" s="170">
        <f t="shared" si="4"/>
        <v>0</v>
      </c>
      <c r="P135">
        <f t="shared" si="5"/>
        <v>0</v>
      </c>
    </row>
    <row r="136" spans="1:16" ht="12.75">
      <c r="A136" s="164">
        <v>567</v>
      </c>
      <c r="B136" s="75" t="s">
        <v>1129</v>
      </c>
      <c r="C136" s="76" t="s">
        <v>2004</v>
      </c>
      <c r="D136" s="77" t="s">
        <v>2149</v>
      </c>
      <c r="E136" s="78"/>
      <c r="F136" s="77"/>
      <c r="G136" s="165" t="s">
        <v>2134</v>
      </c>
      <c r="H136" s="75"/>
      <c r="I136" s="77"/>
      <c r="J136" s="79">
        <v>80</v>
      </c>
      <c r="K136" s="166"/>
      <c r="L136" s="167" t="s">
        <v>1129</v>
      </c>
      <c r="M136" s="168">
        <f aca="true" t="shared" si="6" ref="M136:M199">IF(K136&lt;&gt;"",L136-K136,0)</f>
        <v>0</v>
      </c>
      <c r="N136" s="169">
        <v>80</v>
      </c>
      <c r="O136" s="170">
        <f aca="true" t="shared" si="7" ref="O136:O199">IF(K136&lt;&gt;"",N136*M136,0)</f>
        <v>0</v>
      </c>
      <c r="P136">
        <f aca="true" t="shared" si="8" ref="P136:P199">IF(K136&lt;&gt;"",N136,0)</f>
        <v>0</v>
      </c>
    </row>
    <row r="137" spans="1:16" ht="12.75">
      <c r="A137" s="164">
        <v>570</v>
      </c>
      <c r="B137" s="75" t="s">
        <v>1129</v>
      </c>
      <c r="C137" s="76" t="s">
        <v>2007</v>
      </c>
      <c r="D137" s="77" t="s">
        <v>2150</v>
      </c>
      <c r="E137" s="78"/>
      <c r="F137" s="77"/>
      <c r="G137" s="165" t="s">
        <v>126</v>
      </c>
      <c r="H137" s="75"/>
      <c r="I137" s="77"/>
      <c r="J137" s="79">
        <v>10</v>
      </c>
      <c r="K137" s="166"/>
      <c r="L137" s="167" t="s">
        <v>1129</v>
      </c>
      <c r="M137" s="168">
        <f t="shared" si="6"/>
        <v>0</v>
      </c>
      <c r="N137" s="169">
        <v>10</v>
      </c>
      <c r="O137" s="170">
        <f t="shared" si="7"/>
        <v>0</v>
      </c>
      <c r="P137">
        <f t="shared" si="8"/>
        <v>0</v>
      </c>
    </row>
    <row r="138" spans="1:16" ht="12.75">
      <c r="A138" s="164">
        <v>571</v>
      </c>
      <c r="B138" s="75" t="s">
        <v>1129</v>
      </c>
      <c r="C138" s="76" t="s">
        <v>2007</v>
      </c>
      <c r="D138" s="77" t="s">
        <v>2151</v>
      </c>
      <c r="E138" s="78"/>
      <c r="F138" s="77"/>
      <c r="G138" s="165" t="s">
        <v>126</v>
      </c>
      <c r="H138" s="75"/>
      <c r="I138" s="77"/>
      <c r="J138" s="79">
        <v>15</v>
      </c>
      <c r="K138" s="166"/>
      <c r="L138" s="167" t="s">
        <v>1129</v>
      </c>
      <c r="M138" s="168">
        <f t="shared" si="6"/>
        <v>0</v>
      </c>
      <c r="N138" s="169">
        <v>15</v>
      </c>
      <c r="O138" s="170">
        <f t="shared" si="7"/>
        <v>0</v>
      </c>
      <c r="P138">
        <f t="shared" si="8"/>
        <v>0</v>
      </c>
    </row>
    <row r="139" spans="1:16" ht="12.75">
      <c r="A139" s="164">
        <v>572</v>
      </c>
      <c r="B139" s="75" t="s">
        <v>1129</v>
      </c>
      <c r="C139" s="76" t="s">
        <v>2007</v>
      </c>
      <c r="D139" s="77" t="s">
        <v>2152</v>
      </c>
      <c r="E139" s="78"/>
      <c r="F139" s="77"/>
      <c r="G139" s="165" t="s">
        <v>126</v>
      </c>
      <c r="H139" s="75"/>
      <c r="I139" s="77"/>
      <c r="J139" s="79">
        <v>59.15</v>
      </c>
      <c r="K139" s="166"/>
      <c r="L139" s="167" t="s">
        <v>1129</v>
      </c>
      <c r="M139" s="168">
        <f t="shared" si="6"/>
        <v>0</v>
      </c>
      <c r="N139" s="169">
        <v>59.15</v>
      </c>
      <c r="O139" s="170">
        <f t="shared" si="7"/>
        <v>0</v>
      </c>
      <c r="P139">
        <f t="shared" si="8"/>
        <v>0</v>
      </c>
    </row>
    <row r="140" spans="1:16" ht="12.75">
      <c r="A140" s="164">
        <v>573</v>
      </c>
      <c r="B140" s="75" t="s">
        <v>1129</v>
      </c>
      <c r="C140" s="76" t="s">
        <v>2007</v>
      </c>
      <c r="D140" s="77" t="s">
        <v>2153</v>
      </c>
      <c r="E140" s="78"/>
      <c r="F140" s="77"/>
      <c r="G140" s="165" t="s">
        <v>126</v>
      </c>
      <c r="H140" s="75"/>
      <c r="I140" s="77"/>
      <c r="J140" s="79">
        <v>407.95</v>
      </c>
      <c r="K140" s="166"/>
      <c r="L140" s="167" t="s">
        <v>1129</v>
      </c>
      <c r="M140" s="168">
        <f t="shared" si="6"/>
        <v>0</v>
      </c>
      <c r="N140" s="169">
        <v>407.95</v>
      </c>
      <c r="O140" s="170">
        <f t="shared" si="7"/>
        <v>0</v>
      </c>
      <c r="P140">
        <f t="shared" si="8"/>
        <v>0</v>
      </c>
    </row>
    <row r="141" spans="1:16" ht="12.75">
      <c r="A141" s="164">
        <v>582</v>
      </c>
      <c r="B141" s="75" t="s">
        <v>1129</v>
      </c>
      <c r="C141" s="76" t="s">
        <v>2154</v>
      </c>
      <c r="D141" s="77" t="s">
        <v>2155</v>
      </c>
      <c r="E141" s="78"/>
      <c r="F141" s="77"/>
      <c r="G141" s="165" t="s">
        <v>126</v>
      </c>
      <c r="H141" s="75"/>
      <c r="I141" s="77"/>
      <c r="J141" s="79">
        <v>200</v>
      </c>
      <c r="K141" s="166"/>
      <c r="L141" s="167" t="s">
        <v>1129</v>
      </c>
      <c r="M141" s="168">
        <f t="shared" si="6"/>
        <v>0</v>
      </c>
      <c r="N141" s="169">
        <v>200</v>
      </c>
      <c r="O141" s="170">
        <f t="shared" si="7"/>
        <v>0</v>
      </c>
      <c r="P141">
        <f t="shared" si="8"/>
        <v>0</v>
      </c>
    </row>
    <row r="142" spans="1:16" ht="12.75">
      <c r="A142" s="164">
        <v>615</v>
      </c>
      <c r="B142" s="75" t="s">
        <v>1108</v>
      </c>
      <c r="C142" s="76" t="s">
        <v>2156</v>
      </c>
      <c r="D142" s="77" t="s">
        <v>2157</v>
      </c>
      <c r="E142" s="78"/>
      <c r="F142" s="77"/>
      <c r="G142" s="165" t="s">
        <v>126</v>
      </c>
      <c r="H142" s="75"/>
      <c r="I142" s="77"/>
      <c r="J142" s="79">
        <v>153.45</v>
      </c>
      <c r="K142" s="166"/>
      <c r="L142" s="167" t="s">
        <v>1108</v>
      </c>
      <c r="M142" s="168">
        <f t="shared" si="6"/>
        <v>0</v>
      </c>
      <c r="N142" s="169">
        <v>153.45</v>
      </c>
      <c r="O142" s="170">
        <f t="shared" si="7"/>
        <v>0</v>
      </c>
      <c r="P142">
        <f t="shared" si="8"/>
        <v>0</v>
      </c>
    </row>
    <row r="143" spans="1:16" ht="12.75">
      <c r="A143" s="164">
        <v>616</v>
      </c>
      <c r="B143" s="75" t="s">
        <v>1108</v>
      </c>
      <c r="C143" s="76" t="s">
        <v>2156</v>
      </c>
      <c r="D143" s="77" t="s">
        <v>2158</v>
      </c>
      <c r="E143" s="78"/>
      <c r="F143" s="77"/>
      <c r="G143" s="165" t="s">
        <v>126</v>
      </c>
      <c r="H143" s="75"/>
      <c r="I143" s="77"/>
      <c r="J143" s="79">
        <v>306.89</v>
      </c>
      <c r="K143" s="166"/>
      <c r="L143" s="167" t="s">
        <v>1108</v>
      </c>
      <c r="M143" s="168">
        <f t="shared" si="6"/>
        <v>0</v>
      </c>
      <c r="N143" s="169">
        <v>306.89</v>
      </c>
      <c r="O143" s="170">
        <f t="shared" si="7"/>
        <v>0</v>
      </c>
      <c r="P143">
        <f t="shared" si="8"/>
        <v>0</v>
      </c>
    </row>
    <row r="144" spans="1:16" ht="12.75">
      <c r="A144" s="164">
        <v>621</v>
      </c>
      <c r="B144" s="75" t="s">
        <v>1108</v>
      </c>
      <c r="C144" s="76" t="s">
        <v>2159</v>
      </c>
      <c r="D144" s="77" t="s">
        <v>2157</v>
      </c>
      <c r="E144" s="78"/>
      <c r="F144" s="77"/>
      <c r="G144" s="165" t="s">
        <v>126</v>
      </c>
      <c r="H144" s="75"/>
      <c r="I144" s="77"/>
      <c r="J144" s="79">
        <v>261.06</v>
      </c>
      <c r="K144" s="166"/>
      <c r="L144" s="167" t="s">
        <v>1108</v>
      </c>
      <c r="M144" s="168">
        <f t="shared" si="6"/>
        <v>0</v>
      </c>
      <c r="N144" s="169">
        <v>261.06</v>
      </c>
      <c r="O144" s="170">
        <f t="shared" si="7"/>
        <v>0</v>
      </c>
      <c r="P144">
        <f t="shared" si="8"/>
        <v>0</v>
      </c>
    </row>
    <row r="145" spans="1:16" ht="12.75">
      <c r="A145" s="164">
        <v>622</v>
      </c>
      <c r="B145" s="75" t="s">
        <v>1108</v>
      </c>
      <c r="C145" s="76" t="s">
        <v>2159</v>
      </c>
      <c r="D145" s="77" t="s">
        <v>2158</v>
      </c>
      <c r="E145" s="78"/>
      <c r="F145" s="77"/>
      <c r="G145" s="165" t="s">
        <v>126</v>
      </c>
      <c r="H145" s="75"/>
      <c r="I145" s="77"/>
      <c r="J145" s="79">
        <v>522.07</v>
      </c>
      <c r="K145" s="166"/>
      <c r="L145" s="167" t="s">
        <v>1108</v>
      </c>
      <c r="M145" s="168">
        <f t="shared" si="6"/>
        <v>0</v>
      </c>
      <c r="N145" s="169">
        <v>522.07</v>
      </c>
      <c r="O145" s="170">
        <f t="shared" si="7"/>
        <v>0</v>
      </c>
      <c r="P145">
        <f t="shared" si="8"/>
        <v>0</v>
      </c>
    </row>
    <row r="146" spans="1:16" ht="12.75">
      <c r="A146" s="164">
        <v>626</v>
      </c>
      <c r="B146" s="75" t="s">
        <v>1108</v>
      </c>
      <c r="C146" s="76" t="s">
        <v>2160</v>
      </c>
      <c r="D146" s="77" t="s">
        <v>2157</v>
      </c>
      <c r="E146" s="78"/>
      <c r="F146" s="77"/>
      <c r="G146" s="165" t="s">
        <v>126</v>
      </c>
      <c r="H146" s="75"/>
      <c r="I146" s="77"/>
      <c r="J146" s="79">
        <v>376.73</v>
      </c>
      <c r="K146" s="166"/>
      <c r="L146" s="167" t="s">
        <v>1108</v>
      </c>
      <c r="M146" s="168">
        <f t="shared" si="6"/>
        <v>0</v>
      </c>
      <c r="N146" s="169">
        <v>376.73</v>
      </c>
      <c r="O146" s="170">
        <f t="shared" si="7"/>
        <v>0</v>
      </c>
      <c r="P146">
        <f t="shared" si="8"/>
        <v>0</v>
      </c>
    </row>
    <row r="147" spans="1:16" ht="12.75">
      <c r="A147" s="164">
        <v>627</v>
      </c>
      <c r="B147" s="75" t="s">
        <v>1108</v>
      </c>
      <c r="C147" s="76" t="s">
        <v>2160</v>
      </c>
      <c r="D147" s="77" t="s">
        <v>2161</v>
      </c>
      <c r="E147" s="78"/>
      <c r="F147" s="77"/>
      <c r="G147" s="165" t="s">
        <v>126</v>
      </c>
      <c r="H147" s="75"/>
      <c r="I147" s="77"/>
      <c r="J147" s="79">
        <v>753.43</v>
      </c>
      <c r="K147" s="166"/>
      <c r="L147" s="167" t="s">
        <v>1108</v>
      </c>
      <c r="M147" s="168">
        <f t="shared" si="6"/>
        <v>0</v>
      </c>
      <c r="N147" s="169">
        <v>753.43</v>
      </c>
      <c r="O147" s="170">
        <f t="shared" si="7"/>
        <v>0</v>
      </c>
      <c r="P147">
        <f t="shared" si="8"/>
        <v>0</v>
      </c>
    </row>
    <row r="148" spans="1:16" ht="12.75">
      <c r="A148" s="164">
        <v>630</v>
      </c>
      <c r="B148" s="75" t="s">
        <v>1108</v>
      </c>
      <c r="C148" s="76" t="s">
        <v>2021</v>
      </c>
      <c r="D148" s="77" t="s">
        <v>2162</v>
      </c>
      <c r="E148" s="78"/>
      <c r="F148" s="77"/>
      <c r="G148" s="165" t="s">
        <v>126</v>
      </c>
      <c r="H148" s="75"/>
      <c r="I148" s="77"/>
      <c r="J148" s="79">
        <v>5359.53</v>
      </c>
      <c r="K148" s="166"/>
      <c r="L148" s="167" t="s">
        <v>1108</v>
      </c>
      <c r="M148" s="168">
        <f t="shared" si="6"/>
        <v>0</v>
      </c>
      <c r="N148" s="169">
        <v>5359.53</v>
      </c>
      <c r="O148" s="170">
        <f t="shared" si="7"/>
        <v>0</v>
      </c>
      <c r="P148">
        <f t="shared" si="8"/>
        <v>0</v>
      </c>
    </row>
    <row r="149" spans="1:16" ht="12.75">
      <c r="A149" s="164">
        <v>631</v>
      </c>
      <c r="B149" s="75" t="s">
        <v>1108</v>
      </c>
      <c r="C149" s="76" t="s">
        <v>2023</v>
      </c>
      <c r="D149" s="77" t="s">
        <v>2163</v>
      </c>
      <c r="E149" s="78"/>
      <c r="F149" s="77"/>
      <c r="G149" s="165" t="s">
        <v>126</v>
      </c>
      <c r="H149" s="75"/>
      <c r="I149" s="77"/>
      <c r="J149" s="79">
        <v>75.16</v>
      </c>
      <c r="K149" s="166"/>
      <c r="L149" s="167" t="s">
        <v>1108</v>
      </c>
      <c r="M149" s="168">
        <f t="shared" si="6"/>
        <v>0</v>
      </c>
      <c r="N149" s="169">
        <v>75.16</v>
      </c>
      <c r="O149" s="170">
        <f t="shared" si="7"/>
        <v>0</v>
      </c>
      <c r="P149">
        <f t="shared" si="8"/>
        <v>0</v>
      </c>
    </row>
    <row r="150" spans="1:16" ht="12.75">
      <c r="A150" s="164">
        <v>632</v>
      </c>
      <c r="B150" s="75" t="s">
        <v>1108</v>
      </c>
      <c r="C150" s="76" t="s">
        <v>2024</v>
      </c>
      <c r="D150" s="77" t="s">
        <v>2163</v>
      </c>
      <c r="E150" s="78"/>
      <c r="F150" s="77"/>
      <c r="G150" s="165" t="s">
        <v>126</v>
      </c>
      <c r="H150" s="75"/>
      <c r="I150" s="77"/>
      <c r="J150" s="79">
        <v>98.1</v>
      </c>
      <c r="K150" s="166"/>
      <c r="L150" s="167" t="s">
        <v>1108</v>
      </c>
      <c r="M150" s="168">
        <f t="shared" si="6"/>
        <v>0</v>
      </c>
      <c r="N150" s="169">
        <v>98.1</v>
      </c>
      <c r="O150" s="170">
        <f t="shared" si="7"/>
        <v>0</v>
      </c>
      <c r="P150">
        <f t="shared" si="8"/>
        <v>0</v>
      </c>
    </row>
    <row r="151" spans="1:16" ht="12.75">
      <c r="A151" s="164">
        <v>633</v>
      </c>
      <c r="B151" s="75" t="s">
        <v>1108</v>
      </c>
      <c r="C151" s="76" t="s">
        <v>2136</v>
      </c>
      <c r="D151" s="77" t="s">
        <v>2164</v>
      </c>
      <c r="E151" s="78"/>
      <c r="F151" s="77"/>
      <c r="G151" s="165" t="s">
        <v>126</v>
      </c>
      <c r="H151" s="75"/>
      <c r="I151" s="77"/>
      <c r="J151" s="79">
        <v>1000.07</v>
      </c>
      <c r="K151" s="166"/>
      <c r="L151" s="167" t="s">
        <v>1108</v>
      </c>
      <c r="M151" s="168">
        <f t="shared" si="6"/>
        <v>0</v>
      </c>
      <c r="N151" s="169">
        <v>1000.07</v>
      </c>
      <c r="O151" s="170">
        <f t="shared" si="7"/>
        <v>0</v>
      </c>
      <c r="P151">
        <f t="shared" si="8"/>
        <v>0</v>
      </c>
    </row>
    <row r="152" spans="1:16" ht="12.75">
      <c r="A152" s="164">
        <v>635</v>
      </c>
      <c r="B152" s="75" t="s">
        <v>1108</v>
      </c>
      <c r="C152" s="76" t="s">
        <v>2165</v>
      </c>
      <c r="D152" s="77" t="s">
        <v>2166</v>
      </c>
      <c r="E152" s="78"/>
      <c r="F152" s="77"/>
      <c r="G152" s="165" t="s">
        <v>126</v>
      </c>
      <c r="H152" s="75"/>
      <c r="I152" s="77"/>
      <c r="J152" s="79">
        <v>35.73</v>
      </c>
      <c r="K152" s="166"/>
      <c r="L152" s="167" t="s">
        <v>1108</v>
      </c>
      <c r="M152" s="168">
        <f t="shared" si="6"/>
        <v>0</v>
      </c>
      <c r="N152" s="169">
        <v>35.73</v>
      </c>
      <c r="O152" s="170">
        <f t="shared" si="7"/>
        <v>0</v>
      </c>
      <c r="P152">
        <f t="shared" si="8"/>
        <v>0</v>
      </c>
    </row>
    <row r="153" spans="1:16" ht="12.75">
      <c r="A153" s="164">
        <v>637</v>
      </c>
      <c r="B153" s="75" t="s">
        <v>1108</v>
      </c>
      <c r="C153" s="76" t="s">
        <v>2019</v>
      </c>
      <c r="D153" s="77" t="s">
        <v>2167</v>
      </c>
      <c r="E153" s="78"/>
      <c r="F153" s="77"/>
      <c r="G153" s="165" t="s">
        <v>126</v>
      </c>
      <c r="H153" s="75"/>
      <c r="I153" s="77"/>
      <c r="J153" s="79">
        <v>143.55</v>
      </c>
      <c r="K153" s="166"/>
      <c r="L153" s="167" t="s">
        <v>1108</v>
      </c>
      <c r="M153" s="168">
        <f t="shared" si="6"/>
        <v>0</v>
      </c>
      <c r="N153" s="169">
        <v>143.55</v>
      </c>
      <c r="O153" s="170">
        <f t="shared" si="7"/>
        <v>0</v>
      </c>
      <c r="P153">
        <f t="shared" si="8"/>
        <v>0</v>
      </c>
    </row>
    <row r="154" spans="1:16" ht="12.75">
      <c r="A154" s="164">
        <v>640</v>
      </c>
      <c r="B154" s="75" t="s">
        <v>1302</v>
      </c>
      <c r="C154" s="76" t="s">
        <v>2168</v>
      </c>
      <c r="D154" s="77" t="s">
        <v>2169</v>
      </c>
      <c r="E154" s="78"/>
      <c r="F154" s="77"/>
      <c r="G154" s="165" t="s">
        <v>126</v>
      </c>
      <c r="H154" s="75"/>
      <c r="I154" s="77"/>
      <c r="J154" s="79">
        <v>228.58</v>
      </c>
      <c r="K154" s="166"/>
      <c r="L154" s="167" t="s">
        <v>1302</v>
      </c>
      <c r="M154" s="168">
        <f t="shared" si="6"/>
        <v>0</v>
      </c>
      <c r="N154" s="169">
        <v>228.58</v>
      </c>
      <c r="O154" s="170">
        <f t="shared" si="7"/>
        <v>0</v>
      </c>
      <c r="P154">
        <f t="shared" si="8"/>
        <v>0</v>
      </c>
    </row>
    <row r="155" spans="1:16" ht="12.75">
      <c r="A155" s="164">
        <v>641</v>
      </c>
      <c r="B155" s="75" t="s">
        <v>1302</v>
      </c>
      <c r="C155" s="76" t="s">
        <v>2168</v>
      </c>
      <c r="D155" s="77" t="s">
        <v>2169</v>
      </c>
      <c r="E155" s="78"/>
      <c r="F155" s="77"/>
      <c r="G155" s="165" t="s">
        <v>126</v>
      </c>
      <c r="H155" s="75"/>
      <c r="I155" s="77"/>
      <c r="J155" s="79">
        <v>457.23</v>
      </c>
      <c r="K155" s="166"/>
      <c r="L155" s="167" t="s">
        <v>1302</v>
      </c>
      <c r="M155" s="168">
        <f t="shared" si="6"/>
        <v>0</v>
      </c>
      <c r="N155" s="169">
        <v>457.23</v>
      </c>
      <c r="O155" s="170">
        <f t="shared" si="7"/>
        <v>0</v>
      </c>
      <c r="P155">
        <f t="shared" si="8"/>
        <v>0</v>
      </c>
    </row>
    <row r="156" spans="1:16" ht="12.75">
      <c r="A156" s="164">
        <v>644</v>
      </c>
      <c r="B156" s="75" t="s">
        <v>1302</v>
      </c>
      <c r="C156" s="76" t="s">
        <v>2168</v>
      </c>
      <c r="D156" s="77" t="s">
        <v>2170</v>
      </c>
      <c r="E156" s="78"/>
      <c r="F156" s="77"/>
      <c r="G156" s="165" t="s">
        <v>126</v>
      </c>
      <c r="H156" s="75"/>
      <c r="I156" s="77"/>
      <c r="J156" s="79">
        <v>1147.77</v>
      </c>
      <c r="K156" s="166"/>
      <c r="L156" s="167" t="s">
        <v>1302</v>
      </c>
      <c r="M156" s="168">
        <f t="shared" si="6"/>
        <v>0</v>
      </c>
      <c r="N156" s="169">
        <v>1147.77</v>
      </c>
      <c r="O156" s="170">
        <f t="shared" si="7"/>
        <v>0</v>
      </c>
      <c r="P156">
        <f t="shared" si="8"/>
        <v>0</v>
      </c>
    </row>
    <row r="157" spans="1:16" ht="12.75">
      <c r="A157" s="164">
        <v>645</v>
      </c>
      <c r="B157" s="75" t="s">
        <v>1302</v>
      </c>
      <c r="C157" s="76" t="s">
        <v>2171</v>
      </c>
      <c r="D157" s="77" t="s">
        <v>2172</v>
      </c>
      <c r="E157" s="78"/>
      <c r="F157" s="77"/>
      <c r="G157" s="165" t="s">
        <v>126</v>
      </c>
      <c r="H157" s="75"/>
      <c r="I157" s="77"/>
      <c r="J157" s="79">
        <v>355.89</v>
      </c>
      <c r="K157" s="166"/>
      <c r="L157" s="167" t="s">
        <v>1302</v>
      </c>
      <c r="M157" s="168">
        <f t="shared" si="6"/>
        <v>0</v>
      </c>
      <c r="N157" s="169">
        <v>355.89</v>
      </c>
      <c r="O157" s="170">
        <f t="shared" si="7"/>
        <v>0</v>
      </c>
      <c r="P157">
        <f t="shared" si="8"/>
        <v>0</v>
      </c>
    </row>
    <row r="158" spans="1:16" ht="12.75">
      <c r="A158" s="164">
        <v>652</v>
      </c>
      <c r="B158" s="75" t="s">
        <v>1185</v>
      </c>
      <c r="C158" s="76" t="s">
        <v>2173</v>
      </c>
      <c r="D158" s="77" t="s">
        <v>2174</v>
      </c>
      <c r="E158" s="78"/>
      <c r="F158" s="77"/>
      <c r="G158" s="165" t="s">
        <v>126</v>
      </c>
      <c r="H158" s="75"/>
      <c r="I158" s="77"/>
      <c r="J158" s="79">
        <v>9086.28</v>
      </c>
      <c r="K158" s="166"/>
      <c r="L158" s="167" t="s">
        <v>1185</v>
      </c>
      <c r="M158" s="168">
        <f t="shared" si="6"/>
        <v>0</v>
      </c>
      <c r="N158" s="169">
        <v>9086.28</v>
      </c>
      <c r="O158" s="170">
        <f t="shared" si="7"/>
        <v>0</v>
      </c>
      <c r="P158">
        <f t="shared" si="8"/>
        <v>0</v>
      </c>
    </row>
    <row r="159" spans="1:16" ht="12.75">
      <c r="A159" s="164">
        <v>653</v>
      </c>
      <c r="B159" s="75" t="s">
        <v>1185</v>
      </c>
      <c r="C159" s="76" t="s">
        <v>2173</v>
      </c>
      <c r="D159" s="77" t="s">
        <v>2175</v>
      </c>
      <c r="E159" s="78"/>
      <c r="F159" s="77"/>
      <c r="G159" s="165" t="s">
        <v>126</v>
      </c>
      <c r="H159" s="75"/>
      <c r="I159" s="77"/>
      <c r="J159" s="79">
        <v>2406.23</v>
      </c>
      <c r="K159" s="166"/>
      <c r="L159" s="167" t="s">
        <v>1185</v>
      </c>
      <c r="M159" s="168">
        <f t="shared" si="6"/>
        <v>0</v>
      </c>
      <c r="N159" s="169">
        <v>2406.23</v>
      </c>
      <c r="O159" s="170">
        <f t="shared" si="7"/>
        <v>0</v>
      </c>
      <c r="P159">
        <f t="shared" si="8"/>
        <v>0</v>
      </c>
    </row>
    <row r="160" spans="1:16" ht="12.75">
      <c r="A160" s="164">
        <v>654</v>
      </c>
      <c r="B160" s="75" t="s">
        <v>1185</v>
      </c>
      <c r="C160" s="76" t="s">
        <v>2173</v>
      </c>
      <c r="D160" s="77" t="s">
        <v>2175</v>
      </c>
      <c r="E160" s="78"/>
      <c r="F160" s="77"/>
      <c r="G160" s="165" t="s">
        <v>126</v>
      </c>
      <c r="H160" s="75"/>
      <c r="I160" s="77"/>
      <c r="J160" s="79">
        <v>2045.64</v>
      </c>
      <c r="K160" s="166"/>
      <c r="L160" s="167" t="s">
        <v>1185</v>
      </c>
      <c r="M160" s="168">
        <f t="shared" si="6"/>
        <v>0</v>
      </c>
      <c r="N160" s="169">
        <v>2045.64</v>
      </c>
      <c r="O160" s="170">
        <f t="shared" si="7"/>
        <v>0</v>
      </c>
      <c r="P160">
        <f t="shared" si="8"/>
        <v>0</v>
      </c>
    </row>
    <row r="161" spans="1:16" ht="12.75">
      <c r="A161" s="164">
        <v>655</v>
      </c>
      <c r="B161" s="75" t="s">
        <v>1185</v>
      </c>
      <c r="C161" s="76" t="s">
        <v>2176</v>
      </c>
      <c r="D161" s="77" t="s">
        <v>2177</v>
      </c>
      <c r="E161" s="78"/>
      <c r="F161" s="77"/>
      <c r="G161" s="165" t="s">
        <v>126</v>
      </c>
      <c r="H161" s="75"/>
      <c r="I161" s="77"/>
      <c r="J161" s="79">
        <v>4000.4</v>
      </c>
      <c r="K161" s="166"/>
      <c r="L161" s="167" t="s">
        <v>1185</v>
      </c>
      <c r="M161" s="168">
        <f t="shared" si="6"/>
        <v>0</v>
      </c>
      <c r="N161" s="169">
        <v>4000.4</v>
      </c>
      <c r="O161" s="170">
        <f t="shared" si="7"/>
        <v>0</v>
      </c>
      <c r="P161">
        <f t="shared" si="8"/>
        <v>0</v>
      </c>
    </row>
    <row r="162" spans="1:16" ht="12.75">
      <c r="A162" s="164">
        <v>656</v>
      </c>
      <c r="B162" s="75" t="s">
        <v>1351</v>
      </c>
      <c r="C162" s="76" t="s">
        <v>2037</v>
      </c>
      <c r="D162" s="77" t="s">
        <v>2178</v>
      </c>
      <c r="E162" s="78"/>
      <c r="F162" s="77"/>
      <c r="G162" s="165" t="s">
        <v>126</v>
      </c>
      <c r="H162" s="75"/>
      <c r="I162" s="77"/>
      <c r="J162" s="79">
        <v>70.01</v>
      </c>
      <c r="K162" s="166"/>
      <c r="L162" s="167" t="s">
        <v>1351</v>
      </c>
      <c r="M162" s="168">
        <f t="shared" si="6"/>
        <v>0</v>
      </c>
      <c r="N162" s="169">
        <v>70.01</v>
      </c>
      <c r="O162" s="170">
        <f t="shared" si="7"/>
        <v>0</v>
      </c>
      <c r="P162">
        <f t="shared" si="8"/>
        <v>0</v>
      </c>
    </row>
    <row r="163" spans="1:16" ht="12.75">
      <c r="A163" s="164">
        <v>665</v>
      </c>
      <c r="B163" s="75" t="s">
        <v>1205</v>
      </c>
      <c r="C163" s="76" t="s">
        <v>2179</v>
      </c>
      <c r="D163" s="77" t="s">
        <v>2180</v>
      </c>
      <c r="E163" s="78"/>
      <c r="F163" s="77"/>
      <c r="G163" s="165" t="s">
        <v>126</v>
      </c>
      <c r="H163" s="75"/>
      <c r="I163" s="77"/>
      <c r="J163" s="79">
        <v>183.47</v>
      </c>
      <c r="K163" s="166"/>
      <c r="L163" s="167" t="s">
        <v>1205</v>
      </c>
      <c r="M163" s="168">
        <f t="shared" si="6"/>
        <v>0</v>
      </c>
      <c r="N163" s="169">
        <v>183.47</v>
      </c>
      <c r="O163" s="170">
        <f t="shared" si="7"/>
        <v>0</v>
      </c>
      <c r="P163">
        <f t="shared" si="8"/>
        <v>0</v>
      </c>
    </row>
    <row r="164" spans="1:16" ht="12.75">
      <c r="A164" s="164">
        <v>666</v>
      </c>
      <c r="B164" s="75" t="s">
        <v>1205</v>
      </c>
      <c r="C164" s="76" t="s">
        <v>2179</v>
      </c>
      <c r="D164" s="77" t="s">
        <v>2181</v>
      </c>
      <c r="E164" s="78"/>
      <c r="F164" s="77"/>
      <c r="G164" s="165" t="s">
        <v>126</v>
      </c>
      <c r="H164" s="75"/>
      <c r="I164" s="77"/>
      <c r="J164" s="79">
        <v>366.9</v>
      </c>
      <c r="K164" s="166"/>
      <c r="L164" s="167" t="s">
        <v>1205</v>
      </c>
      <c r="M164" s="168">
        <f t="shared" si="6"/>
        <v>0</v>
      </c>
      <c r="N164" s="169">
        <v>366.9</v>
      </c>
      <c r="O164" s="170">
        <f t="shared" si="7"/>
        <v>0</v>
      </c>
      <c r="P164">
        <f t="shared" si="8"/>
        <v>0</v>
      </c>
    </row>
    <row r="165" spans="1:16" ht="12.75">
      <c r="A165" s="164">
        <v>677</v>
      </c>
      <c r="B165" s="75" t="s">
        <v>1205</v>
      </c>
      <c r="C165" s="76" t="s">
        <v>2179</v>
      </c>
      <c r="D165" s="77" t="s">
        <v>2182</v>
      </c>
      <c r="E165" s="78"/>
      <c r="F165" s="77"/>
      <c r="G165" s="165" t="s">
        <v>126</v>
      </c>
      <c r="H165" s="75"/>
      <c r="I165" s="77"/>
      <c r="J165" s="79">
        <v>54.51</v>
      </c>
      <c r="K165" s="166"/>
      <c r="L165" s="167" t="s">
        <v>1205</v>
      </c>
      <c r="M165" s="168">
        <f t="shared" si="6"/>
        <v>0</v>
      </c>
      <c r="N165" s="169">
        <v>54.51</v>
      </c>
      <c r="O165" s="170">
        <f t="shared" si="7"/>
        <v>0</v>
      </c>
      <c r="P165">
        <f t="shared" si="8"/>
        <v>0</v>
      </c>
    </row>
    <row r="166" spans="1:16" ht="12.75">
      <c r="A166" s="164">
        <v>678</v>
      </c>
      <c r="B166" s="75" t="s">
        <v>1205</v>
      </c>
      <c r="C166" s="76" t="s">
        <v>2179</v>
      </c>
      <c r="D166" s="77" t="s">
        <v>2182</v>
      </c>
      <c r="E166" s="78"/>
      <c r="F166" s="77"/>
      <c r="G166" s="165" t="s">
        <v>126</v>
      </c>
      <c r="H166" s="75"/>
      <c r="I166" s="77"/>
      <c r="J166" s="79">
        <v>34.53</v>
      </c>
      <c r="K166" s="166"/>
      <c r="L166" s="167" t="s">
        <v>1205</v>
      </c>
      <c r="M166" s="168">
        <f t="shared" si="6"/>
        <v>0</v>
      </c>
      <c r="N166" s="169">
        <v>34.53</v>
      </c>
      <c r="O166" s="170">
        <f t="shared" si="7"/>
        <v>0</v>
      </c>
      <c r="P166">
        <f t="shared" si="8"/>
        <v>0</v>
      </c>
    </row>
    <row r="167" spans="1:16" ht="12.75">
      <c r="A167" s="164">
        <v>679</v>
      </c>
      <c r="B167" s="75" t="s">
        <v>1205</v>
      </c>
      <c r="C167" s="76" t="s">
        <v>2179</v>
      </c>
      <c r="D167" s="77" t="s">
        <v>2183</v>
      </c>
      <c r="E167" s="78"/>
      <c r="F167" s="77"/>
      <c r="G167" s="165" t="s">
        <v>126</v>
      </c>
      <c r="H167" s="75"/>
      <c r="I167" s="77"/>
      <c r="J167" s="79">
        <v>150.96</v>
      </c>
      <c r="K167" s="166"/>
      <c r="L167" s="167" t="s">
        <v>1205</v>
      </c>
      <c r="M167" s="168">
        <f t="shared" si="6"/>
        <v>0</v>
      </c>
      <c r="N167" s="169">
        <v>150.96</v>
      </c>
      <c r="O167" s="170">
        <f t="shared" si="7"/>
        <v>0</v>
      </c>
      <c r="P167">
        <f t="shared" si="8"/>
        <v>0</v>
      </c>
    </row>
    <row r="168" spans="1:16" ht="12.75">
      <c r="A168" s="164">
        <v>680</v>
      </c>
      <c r="B168" s="75" t="s">
        <v>1205</v>
      </c>
      <c r="C168" s="76" t="s">
        <v>2179</v>
      </c>
      <c r="D168" s="77" t="s">
        <v>2183</v>
      </c>
      <c r="E168" s="78"/>
      <c r="F168" s="77"/>
      <c r="G168" s="165" t="s">
        <v>126</v>
      </c>
      <c r="H168" s="75"/>
      <c r="I168" s="77"/>
      <c r="J168" s="79">
        <v>168.71</v>
      </c>
      <c r="K168" s="166"/>
      <c r="L168" s="167" t="s">
        <v>1205</v>
      </c>
      <c r="M168" s="168">
        <f t="shared" si="6"/>
        <v>0</v>
      </c>
      <c r="N168" s="169">
        <v>168.71</v>
      </c>
      <c r="O168" s="170">
        <f t="shared" si="7"/>
        <v>0</v>
      </c>
      <c r="P168">
        <f t="shared" si="8"/>
        <v>0</v>
      </c>
    </row>
    <row r="169" spans="1:16" ht="12.75">
      <c r="A169" s="164">
        <v>681</v>
      </c>
      <c r="B169" s="75" t="s">
        <v>1205</v>
      </c>
      <c r="C169" s="76" t="s">
        <v>2179</v>
      </c>
      <c r="D169" s="77" t="s">
        <v>2184</v>
      </c>
      <c r="E169" s="78"/>
      <c r="F169" s="77"/>
      <c r="G169" s="165" t="s">
        <v>126</v>
      </c>
      <c r="H169" s="75"/>
      <c r="I169" s="77"/>
      <c r="J169" s="79">
        <v>259.71</v>
      </c>
      <c r="K169" s="166"/>
      <c r="L169" s="167" t="s">
        <v>1205</v>
      </c>
      <c r="M169" s="168">
        <f t="shared" si="6"/>
        <v>0</v>
      </c>
      <c r="N169" s="169">
        <v>259.71</v>
      </c>
      <c r="O169" s="170">
        <f t="shared" si="7"/>
        <v>0</v>
      </c>
      <c r="P169">
        <f t="shared" si="8"/>
        <v>0</v>
      </c>
    </row>
    <row r="170" spans="1:16" ht="12.75">
      <c r="A170" s="164">
        <v>682</v>
      </c>
      <c r="B170" s="75" t="s">
        <v>1205</v>
      </c>
      <c r="C170" s="76" t="s">
        <v>2179</v>
      </c>
      <c r="D170" s="77" t="s">
        <v>2185</v>
      </c>
      <c r="E170" s="78"/>
      <c r="F170" s="77"/>
      <c r="G170" s="165" t="s">
        <v>126</v>
      </c>
      <c r="H170" s="75"/>
      <c r="I170" s="77"/>
      <c r="J170" s="79">
        <v>553.12</v>
      </c>
      <c r="K170" s="166"/>
      <c r="L170" s="167" t="s">
        <v>1205</v>
      </c>
      <c r="M170" s="168">
        <f t="shared" si="6"/>
        <v>0</v>
      </c>
      <c r="N170" s="169">
        <v>553.12</v>
      </c>
      <c r="O170" s="170">
        <f t="shared" si="7"/>
        <v>0</v>
      </c>
      <c r="P170">
        <f t="shared" si="8"/>
        <v>0</v>
      </c>
    </row>
    <row r="171" spans="1:16" ht="12.75">
      <c r="A171" s="164">
        <v>683</v>
      </c>
      <c r="B171" s="75" t="s">
        <v>1205</v>
      </c>
      <c r="C171" s="76" t="s">
        <v>2179</v>
      </c>
      <c r="D171" s="77" t="s">
        <v>2183</v>
      </c>
      <c r="E171" s="78"/>
      <c r="F171" s="77"/>
      <c r="G171" s="165" t="s">
        <v>126</v>
      </c>
      <c r="H171" s="75"/>
      <c r="I171" s="77"/>
      <c r="J171" s="79">
        <v>154.33</v>
      </c>
      <c r="K171" s="166"/>
      <c r="L171" s="167" t="s">
        <v>1205</v>
      </c>
      <c r="M171" s="168">
        <f t="shared" si="6"/>
        <v>0</v>
      </c>
      <c r="N171" s="169">
        <v>154.33</v>
      </c>
      <c r="O171" s="170">
        <f t="shared" si="7"/>
        <v>0</v>
      </c>
      <c r="P171">
        <f t="shared" si="8"/>
        <v>0</v>
      </c>
    </row>
    <row r="172" spans="1:16" ht="12.75">
      <c r="A172" s="164">
        <v>684</v>
      </c>
      <c r="B172" s="75" t="s">
        <v>1205</v>
      </c>
      <c r="C172" s="76" t="s">
        <v>2179</v>
      </c>
      <c r="D172" s="77" t="s">
        <v>2183</v>
      </c>
      <c r="E172" s="78"/>
      <c r="F172" s="77"/>
      <c r="G172" s="165" t="s">
        <v>126</v>
      </c>
      <c r="H172" s="75"/>
      <c r="I172" s="77"/>
      <c r="J172" s="79">
        <v>198.28</v>
      </c>
      <c r="K172" s="166"/>
      <c r="L172" s="167" t="s">
        <v>1205</v>
      </c>
      <c r="M172" s="168">
        <f t="shared" si="6"/>
        <v>0</v>
      </c>
      <c r="N172" s="169">
        <v>198.28</v>
      </c>
      <c r="O172" s="170">
        <f t="shared" si="7"/>
        <v>0</v>
      </c>
      <c r="P172">
        <f t="shared" si="8"/>
        <v>0</v>
      </c>
    </row>
    <row r="173" spans="1:16" ht="12.75">
      <c r="A173" s="164">
        <v>685</v>
      </c>
      <c r="B173" s="75" t="s">
        <v>1205</v>
      </c>
      <c r="C173" s="76" t="s">
        <v>2179</v>
      </c>
      <c r="D173" s="77" t="s">
        <v>2186</v>
      </c>
      <c r="E173" s="78"/>
      <c r="F173" s="77"/>
      <c r="G173" s="165" t="s">
        <v>126</v>
      </c>
      <c r="H173" s="75"/>
      <c r="I173" s="77"/>
      <c r="J173" s="79">
        <v>129.98</v>
      </c>
      <c r="K173" s="166"/>
      <c r="L173" s="167" t="s">
        <v>1205</v>
      </c>
      <c r="M173" s="168">
        <f t="shared" si="6"/>
        <v>0</v>
      </c>
      <c r="N173" s="169">
        <v>129.98</v>
      </c>
      <c r="O173" s="170">
        <f t="shared" si="7"/>
        <v>0</v>
      </c>
      <c r="P173">
        <f t="shared" si="8"/>
        <v>0</v>
      </c>
    </row>
    <row r="174" spans="1:16" ht="12.75">
      <c r="A174" s="164">
        <v>686</v>
      </c>
      <c r="B174" s="75" t="s">
        <v>1205</v>
      </c>
      <c r="C174" s="76" t="s">
        <v>2179</v>
      </c>
      <c r="D174" s="77" t="s">
        <v>2187</v>
      </c>
      <c r="E174" s="78"/>
      <c r="F174" s="77"/>
      <c r="G174" s="165" t="s">
        <v>126</v>
      </c>
      <c r="H174" s="75"/>
      <c r="I174" s="77"/>
      <c r="J174" s="79">
        <v>317.32</v>
      </c>
      <c r="K174" s="166"/>
      <c r="L174" s="167" t="s">
        <v>1205</v>
      </c>
      <c r="M174" s="168">
        <f t="shared" si="6"/>
        <v>0</v>
      </c>
      <c r="N174" s="169">
        <v>317.32</v>
      </c>
      <c r="O174" s="170">
        <f t="shared" si="7"/>
        <v>0</v>
      </c>
      <c r="P174">
        <f t="shared" si="8"/>
        <v>0</v>
      </c>
    </row>
    <row r="175" spans="1:16" ht="12.75">
      <c r="A175" s="164">
        <v>687</v>
      </c>
      <c r="B175" s="75" t="s">
        <v>1205</v>
      </c>
      <c r="C175" s="76" t="s">
        <v>2179</v>
      </c>
      <c r="D175" s="77" t="s">
        <v>2188</v>
      </c>
      <c r="E175" s="78"/>
      <c r="F175" s="77"/>
      <c r="G175" s="165" t="s">
        <v>126</v>
      </c>
      <c r="H175" s="75"/>
      <c r="I175" s="77"/>
      <c r="J175" s="79">
        <v>65.52</v>
      </c>
      <c r="K175" s="166"/>
      <c r="L175" s="167" t="s">
        <v>1205</v>
      </c>
      <c r="M175" s="168">
        <f t="shared" si="6"/>
        <v>0</v>
      </c>
      <c r="N175" s="169">
        <v>65.52</v>
      </c>
      <c r="O175" s="170">
        <f t="shared" si="7"/>
        <v>0</v>
      </c>
      <c r="P175">
        <f t="shared" si="8"/>
        <v>0</v>
      </c>
    </row>
    <row r="176" spans="1:16" ht="12.75">
      <c r="A176" s="164">
        <v>688</v>
      </c>
      <c r="B176" s="75" t="s">
        <v>1205</v>
      </c>
      <c r="C176" s="76" t="s">
        <v>2179</v>
      </c>
      <c r="D176" s="77" t="s">
        <v>2189</v>
      </c>
      <c r="E176" s="78"/>
      <c r="F176" s="77"/>
      <c r="G176" s="165" t="s">
        <v>126</v>
      </c>
      <c r="H176" s="75"/>
      <c r="I176" s="77"/>
      <c r="J176" s="79">
        <v>131.04</v>
      </c>
      <c r="K176" s="166"/>
      <c r="L176" s="167" t="s">
        <v>1205</v>
      </c>
      <c r="M176" s="168">
        <f t="shared" si="6"/>
        <v>0</v>
      </c>
      <c r="N176" s="169">
        <v>131.04</v>
      </c>
      <c r="O176" s="170">
        <f t="shared" si="7"/>
        <v>0</v>
      </c>
      <c r="P176">
        <f t="shared" si="8"/>
        <v>0</v>
      </c>
    </row>
    <row r="177" spans="1:16" ht="12.75">
      <c r="A177" s="164">
        <v>690</v>
      </c>
      <c r="B177" s="75" t="s">
        <v>1205</v>
      </c>
      <c r="C177" s="76" t="s">
        <v>2097</v>
      </c>
      <c r="D177" s="77" t="s">
        <v>2190</v>
      </c>
      <c r="E177" s="78"/>
      <c r="F177" s="77"/>
      <c r="G177" s="165" t="s">
        <v>126</v>
      </c>
      <c r="H177" s="75"/>
      <c r="I177" s="77"/>
      <c r="J177" s="79">
        <v>900.8</v>
      </c>
      <c r="K177" s="166"/>
      <c r="L177" s="167" t="s">
        <v>1205</v>
      </c>
      <c r="M177" s="168">
        <f t="shared" si="6"/>
        <v>0</v>
      </c>
      <c r="N177" s="169">
        <v>900.8</v>
      </c>
      <c r="O177" s="170">
        <f t="shared" si="7"/>
        <v>0</v>
      </c>
      <c r="P177">
        <f t="shared" si="8"/>
        <v>0</v>
      </c>
    </row>
    <row r="178" spans="1:16" ht="12.75">
      <c r="A178" s="164">
        <v>691</v>
      </c>
      <c r="B178" s="75" t="s">
        <v>1205</v>
      </c>
      <c r="C178" s="76" t="s">
        <v>2097</v>
      </c>
      <c r="D178" s="77" t="s">
        <v>2190</v>
      </c>
      <c r="E178" s="78"/>
      <c r="F178" s="77"/>
      <c r="G178" s="165" t="s">
        <v>126</v>
      </c>
      <c r="H178" s="75"/>
      <c r="I178" s="77"/>
      <c r="J178" s="79">
        <v>879.31</v>
      </c>
      <c r="K178" s="166"/>
      <c r="L178" s="167" t="s">
        <v>1205</v>
      </c>
      <c r="M178" s="168">
        <f t="shared" si="6"/>
        <v>0</v>
      </c>
      <c r="N178" s="169">
        <v>879.31</v>
      </c>
      <c r="O178" s="170">
        <f t="shared" si="7"/>
        <v>0</v>
      </c>
      <c r="P178">
        <f t="shared" si="8"/>
        <v>0</v>
      </c>
    </row>
    <row r="179" spans="1:16" ht="12.75">
      <c r="A179" s="164">
        <v>692</v>
      </c>
      <c r="B179" s="75" t="s">
        <v>1205</v>
      </c>
      <c r="C179" s="76" t="s">
        <v>2097</v>
      </c>
      <c r="D179" s="77" t="s">
        <v>2191</v>
      </c>
      <c r="E179" s="78"/>
      <c r="F179" s="77"/>
      <c r="G179" s="165" t="s">
        <v>126</v>
      </c>
      <c r="H179" s="75"/>
      <c r="I179" s="77"/>
      <c r="J179" s="79">
        <v>1060.2</v>
      </c>
      <c r="K179" s="166"/>
      <c r="L179" s="167" t="s">
        <v>1205</v>
      </c>
      <c r="M179" s="168">
        <f t="shared" si="6"/>
        <v>0</v>
      </c>
      <c r="N179" s="169">
        <v>1060.2</v>
      </c>
      <c r="O179" s="170">
        <f t="shared" si="7"/>
        <v>0</v>
      </c>
      <c r="P179">
        <f t="shared" si="8"/>
        <v>0</v>
      </c>
    </row>
    <row r="180" spans="1:16" ht="12.75">
      <c r="A180" s="164">
        <v>703</v>
      </c>
      <c r="B180" s="75" t="s">
        <v>984</v>
      </c>
      <c r="C180" s="76" t="s">
        <v>2023</v>
      </c>
      <c r="D180" s="77" t="s">
        <v>2192</v>
      </c>
      <c r="E180" s="78"/>
      <c r="F180" s="77"/>
      <c r="G180" s="165" t="s">
        <v>126</v>
      </c>
      <c r="H180" s="75"/>
      <c r="I180" s="77"/>
      <c r="J180" s="79">
        <v>75.16</v>
      </c>
      <c r="K180" s="166"/>
      <c r="L180" s="167" t="s">
        <v>984</v>
      </c>
      <c r="M180" s="168">
        <f t="shared" si="6"/>
        <v>0</v>
      </c>
      <c r="N180" s="169">
        <v>75.16</v>
      </c>
      <c r="O180" s="170">
        <f t="shared" si="7"/>
        <v>0</v>
      </c>
      <c r="P180">
        <f t="shared" si="8"/>
        <v>0</v>
      </c>
    </row>
    <row r="181" spans="1:16" ht="12.75">
      <c r="A181" s="164">
        <v>704</v>
      </c>
      <c r="B181" s="75" t="s">
        <v>984</v>
      </c>
      <c r="C181" s="76" t="s">
        <v>2193</v>
      </c>
      <c r="D181" s="77" t="s">
        <v>2192</v>
      </c>
      <c r="E181" s="78"/>
      <c r="F181" s="77"/>
      <c r="G181" s="165" t="s">
        <v>126</v>
      </c>
      <c r="H181" s="75"/>
      <c r="I181" s="77"/>
      <c r="J181" s="79">
        <v>98.12</v>
      </c>
      <c r="K181" s="166"/>
      <c r="L181" s="167" t="s">
        <v>984</v>
      </c>
      <c r="M181" s="168">
        <f t="shared" si="6"/>
        <v>0</v>
      </c>
      <c r="N181" s="169">
        <v>98.12</v>
      </c>
      <c r="O181" s="170">
        <f t="shared" si="7"/>
        <v>0</v>
      </c>
      <c r="P181">
        <f t="shared" si="8"/>
        <v>0</v>
      </c>
    </row>
    <row r="182" spans="1:16" ht="12.75">
      <c r="A182" s="164">
        <v>705</v>
      </c>
      <c r="B182" s="75" t="s">
        <v>984</v>
      </c>
      <c r="C182" s="76" t="s">
        <v>2136</v>
      </c>
      <c r="D182" s="77" t="s">
        <v>2194</v>
      </c>
      <c r="E182" s="78"/>
      <c r="F182" s="77"/>
      <c r="G182" s="165" t="s">
        <v>126</v>
      </c>
      <c r="H182" s="75"/>
      <c r="I182" s="77"/>
      <c r="J182" s="79">
        <v>1000.07</v>
      </c>
      <c r="K182" s="166"/>
      <c r="L182" s="167" t="s">
        <v>984</v>
      </c>
      <c r="M182" s="168">
        <f t="shared" si="6"/>
        <v>0</v>
      </c>
      <c r="N182" s="169">
        <v>1000.07</v>
      </c>
      <c r="O182" s="170">
        <f t="shared" si="7"/>
        <v>0</v>
      </c>
      <c r="P182">
        <f t="shared" si="8"/>
        <v>0</v>
      </c>
    </row>
    <row r="183" spans="1:16" ht="12.75">
      <c r="A183" s="164">
        <v>707</v>
      </c>
      <c r="B183" s="75" t="s">
        <v>984</v>
      </c>
      <c r="C183" s="76" t="s">
        <v>2019</v>
      </c>
      <c r="D183" s="77" t="s">
        <v>2195</v>
      </c>
      <c r="E183" s="78"/>
      <c r="F183" s="77"/>
      <c r="G183" s="165" t="s">
        <v>126</v>
      </c>
      <c r="H183" s="75"/>
      <c r="I183" s="77"/>
      <c r="J183" s="79">
        <v>49.28</v>
      </c>
      <c r="K183" s="166"/>
      <c r="L183" s="167" t="s">
        <v>984</v>
      </c>
      <c r="M183" s="168">
        <f t="shared" si="6"/>
        <v>0</v>
      </c>
      <c r="N183" s="169">
        <v>49.28</v>
      </c>
      <c r="O183" s="170">
        <f t="shared" si="7"/>
        <v>0</v>
      </c>
      <c r="P183">
        <f t="shared" si="8"/>
        <v>0</v>
      </c>
    </row>
    <row r="184" spans="1:16" ht="12.75">
      <c r="A184" s="164">
        <v>709</v>
      </c>
      <c r="B184" s="75" t="s">
        <v>984</v>
      </c>
      <c r="C184" s="76" t="s">
        <v>2196</v>
      </c>
      <c r="D184" s="77" t="s">
        <v>2197</v>
      </c>
      <c r="E184" s="78"/>
      <c r="F184" s="77"/>
      <c r="G184" s="165" t="s">
        <v>126</v>
      </c>
      <c r="H184" s="75"/>
      <c r="I184" s="77"/>
      <c r="J184" s="79">
        <v>413.49</v>
      </c>
      <c r="K184" s="166"/>
      <c r="L184" s="167" t="s">
        <v>984</v>
      </c>
      <c r="M184" s="168">
        <f t="shared" si="6"/>
        <v>0</v>
      </c>
      <c r="N184" s="169">
        <v>413.49</v>
      </c>
      <c r="O184" s="170">
        <f t="shared" si="7"/>
        <v>0</v>
      </c>
      <c r="P184">
        <f t="shared" si="8"/>
        <v>0</v>
      </c>
    </row>
    <row r="185" spans="1:16" ht="12.75">
      <c r="A185" s="164">
        <v>715</v>
      </c>
      <c r="B185" s="75" t="s">
        <v>984</v>
      </c>
      <c r="C185" s="76" t="s">
        <v>2168</v>
      </c>
      <c r="D185" s="77" t="s">
        <v>2198</v>
      </c>
      <c r="E185" s="78"/>
      <c r="F185" s="77"/>
      <c r="G185" s="165" t="s">
        <v>126</v>
      </c>
      <c r="H185" s="75"/>
      <c r="I185" s="77"/>
      <c r="J185" s="79">
        <v>177.92</v>
      </c>
      <c r="K185" s="166"/>
      <c r="L185" s="167" t="s">
        <v>984</v>
      </c>
      <c r="M185" s="168">
        <f t="shared" si="6"/>
        <v>0</v>
      </c>
      <c r="N185" s="169">
        <v>177.92</v>
      </c>
      <c r="O185" s="170">
        <f t="shared" si="7"/>
        <v>0</v>
      </c>
      <c r="P185">
        <f t="shared" si="8"/>
        <v>0</v>
      </c>
    </row>
    <row r="186" spans="1:16" ht="12.75">
      <c r="A186" s="164">
        <v>717</v>
      </c>
      <c r="B186" s="75" t="s">
        <v>984</v>
      </c>
      <c r="C186" s="76" t="s">
        <v>2171</v>
      </c>
      <c r="D186" s="77" t="s">
        <v>2199</v>
      </c>
      <c r="E186" s="78"/>
      <c r="F186" s="77"/>
      <c r="G186" s="165" t="s">
        <v>126</v>
      </c>
      <c r="H186" s="75"/>
      <c r="I186" s="77"/>
      <c r="J186" s="79">
        <v>355.87</v>
      </c>
      <c r="K186" s="166"/>
      <c r="L186" s="167" t="s">
        <v>984</v>
      </c>
      <c r="M186" s="168">
        <f t="shared" si="6"/>
        <v>0</v>
      </c>
      <c r="N186" s="169">
        <v>355.87</v>
      </c>
      <c r="O186" s="170">
        <f t="shared" si="7"/>
        <v>0</v>
      </c>
      <c r="P186">
        <f t="shared" si="8"/>
        <v>0</v>
      </c>
    </row>
    <row r="187" spans="1:16" ht="12.75">
      <c r="A187" s="164">
        <v>740</v>
      </c>
      <c r="B187" s="75" t="s">
        <v>1336</v>
      </c>
      <c r="C187" s="76" t="s">
        <v>2179</v>
      </c>
      <c r="D187" s="77" t="s">
        <v>2200</v>
      </c>
      <c r="E187" s="78"/>
      <c r="F187" s="77"/>
      <c r="G187" s="165" t="s">
        <v>126</v>
      </c>
      <c r="H187" s="75"/>
      <c r="I187" s="77"/>
      <c r="J187" s="79">
        <v>232.72</v>
      </c>
      <c r="K187" s="166"/>
      <c r="L187" s="167" t="s">
        <v>1336</v>
      </c>
      <c r="M187" s="168">
        <f t="shared" si="6"/>
        <v>0</v>
      </c>
      <c r="N187" s="169">
        <v>232.72</v>
      </c>
      <c r="O187" s="170">
        <f t="shared" si="7"/>
        <v>0</v>
      </c>
      <c r="P187">
        <f t="shared" si="8"/>
        <v>0</v>
      </c>
    </row>
    <row r="188" spans="1:16" ht="12.75">
      <c r="A188" s="164">
        <v>741</v>
      </c>
      <c r="B188" s="75" t="s">
        <v>1336</v>
      </c>
      <c r="C188" s="76" t="s">
        <v>2179</v>
      </c>
      <c r="D188" s="77" t="s">
        <v>2200</v>
      </c>
      <c r="E188" s="78"/>
      <c r="F188" s="77"/>
      <c r="G188" s="165" t="s">
        <v>126</v>
      </c>
      <c r="H188" s="75"/>
      <c r="I188" s="77"/>
      <c r="J188" s="79">
        <v>308.95</v>
      </c>
      <c r="K188" s="166"/>
      <c r="L188" s="167" t="s">
        <v>1336</v>
      </c>
      <c r="M188" s="168">
        <f t="shared" si="6"/>
        <v>0</v>
      </c>
      <c r="N188" s="169">
        <v>308.95</v>
      </c>
      <c r="O188" s="170">
        <f t="shared" si="7"/>
        <v>0</v>
      </c>
      <c r="P188">
        <f t="shared" si="8"/>
        <v>0</v>
      </c>
    </row>
    <row r="189" spans="1:16" ht="12.75">
      <c r="A189" s="164">
        <v>742</v>
      </c>
      <c r="B189" s="75" t="s">
        <v>1336</v>
      </c>
      <c r="C189" s="76" t="s">
        <v>2179</v>
      </c>
      <c r="D189" s="77" t="s">
        <v>2200</v>
      </c>
      <c r="E189" s="78"/>
      <c r="F189" s="77"/>
      <c r="G189" s="165" t="s">
        <v>126</v>
      </c>
      <c r="H189" s="75"/>
      <c r="I189" s="77"/>
      <c r="J189" s="79">
        <v>154.34</v>
      </c>
      <c r="K189" s="166"/>
      <c r="L189" s="167" t="s">
        <v>1336</v>
      </c>
      <c r="M189" s="168">
        <f t="shared" si="6"/>
        <v>0</v>
      </c>
      <c r="N189" s="169">
        <v>154.34</v>
      </c>
      <c r="O189" s="170">
        <f t="shared" si="7"/>
        <v>0</v>
      </c>
      <c r="P189">
        <f t="shared" si="8"/>
        <v>0</v>
      </c>
    </row>
    <row r="190" spans="1:16" ht="12.75">
      <c r="A190" s="164">
        <v>743</v>
      </c>
      <c r="B190" s="75" t="s">
        <v>1336</v>
      </c>
      <c r="C190" s="76" t="s">
        <v>2179</v>
      </c>
      <c r="D190" s="77" t="s">
        <v>2200</v>
      </c>
      <c r="E190" s="78"/>
      <c r="F190" s="77"/>
      <c r="G190" s="165" t="s">
        <v>126</v>
      </c>
      <c r="H190" s="75"/>
      <c r="I190" s="77"/>
      <c r="J190" s="79">
        <v>179.69</v>
      </c>
      <c r="K190" s="166"/>
      <c r="L190" s="167" t="s">
        <v>1336</v>
      </c>
      <c r="M190" s="168">
        <f t="shared" si="6"/>
        <v>0</v>
      </c>
      <c r="N190" s="169">
        <v>179.69</v>
      </c>
      <c r="O190" s="170">
        <f t="shared" si="7"/>
        <v>0</v>
      </c>
      <c r="P190">
        <f t="shared" si="8"/>
        <v>0</v>
      </c>
    </row>
    <row r="191" spans="1:16" ht="12.75">
      <c r="A191" s="164">
        <v>744</v>
      </c>
      <c r="B191" s="75" t="s">
        <v>1336</v>
      </c>
      <c r="C191" s="76" t="s">
        <v>2179</v>
      </c>
      <c r="D191" s="77" t="s">
        <v>2201</v>
      </c>
      <c r="E191" s="78"/>
      <c r="F191" s="77"/>
      <c r="G191" s="165" t="s">
        <v>126</v>
      </c>
      <c r="H191" s="75"/>
      <c r="I191" s="77"/>
      <c r="J191" s="79">
        <v>129.98</v>
      </c>
      <c r="K191" s="166"/>
      <c r="L191" s="167" t="s">
        <v>1336</v>
      </c>
      <c r="M191" s="168">
        <f t="shared" si="6"/>
        <v>0</v>
      </c>
      <c r="N191" s="169">
        <v>129.98</v>
      </c>
      <c r="O191" s="170">
        <f t="shared" si="7"/>
        <v>0</v>
      </c>
      <c r="P191">
        <f t="shared" si="8"/>
        <v>0</v>
      </c>
    </row>
    <row r="192" spans="1:16" ht="12.75">
      <c r="A192" s="164">
        <v>745</v>
      </c>
      <c r="B192" s="75" t="s">
        <v>1336</v>
      </c>
      <c r="C192" s="76" t="s">
        <v>2179</v>
      </c>
      <c r="D192" s="77" t="s">
        <v>2200</v>
      </c>
      <c r="E192" s="78"/>
      <c r="F192" s="77"/>
      <c r="G192" s="165" t="s">
        <v>126</v>
      </c>
      <c r="H192" s="75"/>
      <c r="I192" s="77"/>
      <c r="J192" s="79">
        <v>168.7</v>
      </c>
      <c r="K192" s="166"/>
      <c r="L192" s="167" t="s">
        <v>1336</v>
      </c>
      <c r="M192" s="168">
        <f t="shared" si="6"/>
        <v>0</v>
      </c>
      <c r="N192" s="169">
        <v>168.7</v>
      </c>
      <c r="O192" s="170">
        <f t="shared" si="7"/>
        <v>0</v>
      </c>
      <c r="P192">
        <f t="shared" si="8"/>
        <v>0</v>
      </c>
    </row>
    <row r="193" spans="1:16" ht="12.75">
      <c r="A193" s="164">
        <v>746</v>
      </c>
      <c r="B193" s="75" t="s">
        <v>1336</v>
      </c>
      <c r="C193" s="76" t="s">
        <v>2179</v>
      </c>
      <c r="D193" s="77" t="s">
        <v>2200</v>
      </c>
      <c r="E193" s="78"/>
      <c r="F193" s="77"/>
      <c r="G193" s="165" t="s">
        <v>126</v>
      </c>
      <c r="H193" s="75"/>
      <c r="I193" s="77"/>
      <c r="J193" s="79">
        <v>156.04</v>
      </c>
      <c r="K193" s="166"/>
      <c r="L193" s="167" t="s">
        <v>1336</v>
      </c>
      <c r="M193" s="168">
        <f t="shared" si="6"/>
        <v>0</v>
      </c>
      <c r="N193" s="169">
        <v>156.04</v>
      </c>
      <c r="O193" s="170">
        <f t="shared" si="7"/>
        <v>0</v>
      </c>
      <c r="P193">
        <f t="shared" si="8"/>
        <v>0</v>
      </c>
    </row>
    <row r="194" spans="1:16" ht="12.75">
      <c r="A194" s="164">
        <v>750</v>
      </c>
      <c r="B194" s="75" t="s">
        <v>1240</v>
      </c>
      <c r="C194" s="76" t="s">
        <v>2039</v>
      </c>
      <c r="D194" s="77" t="s">
        <v>2202</v>
      </c>
      <c r="E194" s="78"/>
      <c r="F194" s="77"/>
      <c r="G194" s="165" t="s">
        <v>126</v>
      </c>
      <c r="H194" s="75"/>
      <c r="I194" s="77"/>
      <c r="J194" s="79">
        <v>1350</v>
      </c>
      <c r="K194" s="166"/>
      <c r="L194" s="167" t="s">
        <v>1240</v>
      </c>
      <c r="M194" s="168">
        <f t="shared" si="6"/>
        <v>0</v>
      </c>
      <c r="N194" s="169">
        <v>1350</v>
      </c>
      <c r="O194" s="170">
        <f t="shared" si="7"/>
        <v>0</v>
      </c>
      <c r="P194">
        <f t="shared" si="8"/>
        <v>0</v>
      </c>
    </row>
    <row r="195" spans="1:16" ht="12.75">
      <c r="A195" s="164">
        <v>790</v>
      </c>
      <c r="B195" s="75" t="s">
        <v>1436</v>
      </c>
      <c r="C195" s="76" t="s">
        <v>2203</v>
      </c>
      <c r="D195" s="77" t="s">
        <v>2204</v>
      </c>
      <c r="E195" s="78"/>
      <c r="F195" s="77"/>
      <c r="G195" s="165" t="s">
        <v>126</v>
      </c>
      <c r="H195" s="75"/>
      <c r="I195" s="77"/>
      <c r="J195" s="79">
        <v>189.15</v>
      </c>
      <c r="K195" s="166"/>
      <c r="L195" s="167" t="s">
        <v>1436</v>
      </c>
      <c r="M195" s="168">
        <f t="shared" si="6"/>
        <v>0</v>
      </c>
      <c r="N195" s="169">
        <v>189.15</v>
      </c>
      <c r="O195" s="170">
        <f t="shared" si="7"/>
        <v>0</v>
      </c>
      <c r="P195">
        <f t="shared" si="8"/>
        <v>0</v>
      </c>
    </row>
    <row r="196" spans="1:16" ht="12.75">
      <c r="A196" s="164">
        <v>791</v>
      </c>
      <c r="B196" s="75" t="s">
        <v>1436</v>
      </c>
      <c r="C196" s="76" t="s">
        <v>2205</v>
      </c>
      <c r="D196" s="77" t="s">
        <v>2204</v>
      </c>
      <c r="E196" s="78"/>
      <c r="F196" s="77"/>
      <c r="G196" s="165" t="s">
        <v>126</v>
      </c>
      <c r="H196" s="75"/>
      <c r="I196" s="77"/>
      <c r="J196" s="79">
        <v>180.9</v>
      </c>
      <c r="K196" s="166"/>
      <c r="L196" s="167" t="s">
        <v>1436</v>
      </c>
      <c r="M196" s="168">
        <f t="shared" si="6"/>
        <v>0</v>
      </c>
      <c r="N196" s="169">
        <v>180.9</v>
      </c>
      <c r="O196" s="170">
        <f t="shared" si="7"/>
        <v>0</v>
      </c>
      <c r="P196">
        <f t="shared" si="8"/>
        <v>0</v>
      </c>
    </row>
    <row r="197" spans="1:16" ht="12.75">
      <c r="A197" s="164">
        <v>792</v>
      </c>
      <c r="B197" s="75" t="s">
        <v>1436</v>
      </c>
      <c r="C197" s="76" t="s">
        <v>2206</v>
      </c>
      <c r="D197" s="77" t="s">
        <v>2204</v>
      </c>
      <c r="E197" s="78"/>
      <c r="F197" s="77"/>
      <c r="G197" s="165" t="s">
        <v>126</v>
      </c>
      <c r="H197" s="75"/>
      <c r="I197" s="77"/>
      <c r="J197" s="79">
        <v>190</v>
      </c>
      <c r="K197" s="166"/>
      <c r="L197" s="167" t="s">
        <v>1436</v>
      </c>
      <c r="M197" s="168">
        <f t="shared" si="6"/>
        <v>0</v>
      </c>
      <c r="N197" s="169">
        <v>190</v>
      </c>
      <c r="O197" s="170">
        <f t="shared" si="7"/>
        <v>0</v>
      </c>
      <c r="P197">
        <f t="shared" si="8"/>
        <v>0</v>
      </c>
    </row>
    <row r="198" spans="1:16" ht="12.75">
      <c r="A198" s="164">
        <v>793</v>
      </c>
      <c r="B198" s="75" t="s">
        <v>1436</v>
      </c>
      <c r="C198" s="76" t="s">
        <v>2207</v>
      </c>
      <c r="D198" s="77" t="s">
        <v>2204</v>
      </c>
      <c r="E198" s="78"/>
      <c r="F198" s="77"/>
      <c r="G198" s="165" t="s">
        <v>126</v>
      </c>
      <c r="H198" s="75"/>
      <c r="I198" s="77"/>
      <c r="J198" s="79">
        <v>190</v>
      </c>
      <c r="K198" s="166"/>
      <c r="L198" s="167" t="s">
        <v>1436</v>
      </c>
      <c r="M198" s="168">
        <f t="shared" si="6"/>
        <v>0</v>
      </c>
      <c r="N198" s="169">
        <v>190</v>
      </c>
      <c r="O198" s="170">
        <f t="shared" si="7"/>
        <v>0</v>
      </c>
      <c r="P198">
        <f t="shared" si="8"/>
        <v>0</v>
      </c>
    </row>
    <row r="199" spans="1:16" ht="12.75">
      <c r="A199" s="164">
        <v>794</v>
      </c>
      <c r="B199" s="75" t="s">
        <v>1436</v>
      </c>
      <c r="C199" s="76" t="s">
        <v>2208</v>
      </c>
      <c r="D199" s="77" t="s">
        <v>2204</v>
      </c>
      <c r="E199" s="78"/>
      <c r="F199" s="77"/>
      <c r="G199" s="165" t="s">
        <v>126</v>
      </c>
      <c r="H199" s="75"/>
      <c r="I199" s="77"/>
      <c r="J199" s="79">
        <v>178.5</v>
      </c>
      <c r="K199" s="166"/>
      <c r="L199" s="167" t="s">
        <v>1436</v>
      </c>
      <c r="M199" s="168">
        <f t="shared" si="6"/>
        <v>0</v>
      </c>
      <c r="N199" s="169">
        <v>178.5</v>
      </c>
      <c r="O199" s="170">
        <f t="shared" si="7"/>
        <v>0</v>
      </c>
      <c r="P199">
        <f t="shared" si="8"/>
        <v>0</v>
      </c>
    </row>
    <row r="200" spans="1:16" ht="12.75">
      <c r="A200" s="164">
        <v>795</v>
      </c>
      <c r="B200" s="75" t="s">
        <v>1436</v>
      </c>
      <c r="C200" s="76" t="s">
        <v>2209</v>
      </c>
      <c r="D200" s="77" t="s">
        <v>2204</v>
      </c>
      <c r="E200" s="78"/>
      <c r="F200" s="77"/>
      <c r="G200" s="165" t="s">
        <v>126</v>
      </c>
      <c r="H200" s="75"/>
      <c r="I200" s="77"/>
      <c r="J200" s="79">
        <v>114</v>
      </c>
      <c r="K200" s="166"/>
      <c r="L200" s="167" t="s">
        <v>1436</v>
      </c>
      <c r="M200" s="168">
        <f aca="true" t="shared" si="9" ref="M200:M263">IF(K200&lt;&gt;"",L200-K200,0)</f>
        <v>0</v>
      </c>
      <c r="N200" s="169">
        <v>114</v>
      </c>
      <c r="O200" s="170">
        <f aca="true" t="shared" si="10" ref="O200:O263">IF(K200&lt;&gt;"",N200*M200,0)</f>
        <v>0</v>
      </c>
      <c r="P200">
        <f aca="true" t="shared" si="11" ref="P200:P263">IF(K200&lt;&gt;"",N200,0)</f>
        <v>0</v>
      </c>
    </row>
    <row r="201" spans="1:16" ht="12.75">
      <c r="A201" s="164">
        <v>796</v>
      </c>
      <c r="B201" s="75" t="s">
        <v>1436</v>
      </c>
      <c r="C201" s="76" t="s">
        <v>2210</v>
      </c>
      <c r="D201" s="77" t="s">
        <v>2204</v>
      </c>
      <c r="E201" s="78"/>
      <c r="F201" s="77"/>
      <c r="G201" s="165" t="s">
        <v>126</v>
      </c>
      <c r="H201" s="75"/>
      <c r="I201" s="77"/>
      <c r="J201" s="79">
        <v>200.65</v>
      </c>
      <c r="K201" s="166"/>
      <c r="L201" s="167" t="s">
        <v>1436</v>
      </c>
      <c r="M201" s="168">
        <f t="shared" si="9"/>
        <v>0</v>
      </c>
      <c r="N201" s="169">
        <v>200.65</v>
      </c>
      <c r="O201" s="170">
        <f t="shared" si="10"/>
        <v>0</v>
      </c>
      <c r="P201">
        <f t="shared" si="11"/>
        <v>0</v>
      </c>
    </row>
    <row r="202" spans="1:16" ht="12.75">
      <c r="A202" s="164">
        <v>797</v>
      </c>
      <c r="B202" s="75" t="s">
        <v>1436</v>
      </c>
      <c r="C202" s="76" t="s">
        <v>2211</v>
      </c>
      <c r="D202" s="77" t="s">
        <v>2204</v>
      </c>
      <c r="E202" s="78"/>
      <c r="F202" s="77"/>
      <c r="G202" s="165" t="s">
        <v>126</v>
      </c>
      <c r="H202" s="75"/>
      <c r="I202" s="77"/>
      <c r="J202" s="79">
        <v>200.65</v>
      </c>
      <c r="K202" s="166"/>
      <c r="L202" s="167" t="s">
        <v>1436</v>
      </c>
      <c r="M202" s="168">
        <f t="shared" si="9"/>
        <v>0</v>
      </c>
      <c r="N202" s="169">
        <v>200.65</v>
      </c>
      <c r="O202" s="170">
        <f t="shared" si="10"/>
        <v>0</v>
      </c>
      <c r="P202">
        <f t="shared" si="11"/>
        <v>0</v>
      </c>
    </row>
    <row r="203" spans="1:16" ht="12.75">
      <c r="A203" s="164">
        <v>798</v>
      </c>
      <c r="B203" s="75" t="s">
        <v>1436</v>
      </c>
      <c r="C203" s="76" t="s">
        <v>2212</v>
      </c>
      <c r="D203" s="77" t="s">
        <v>2204</v>
      </c>
      <c r="E203" s="78"/>
      <c r="F203" s="77"/>
      <c r="G203" s="165" t="s">
        <v>126</v>
      </c>
      <c r="H203" s="75"/>
      <c r="I203" s="77"/>
      <c r="J203" s="79">
        <v>200.65</v>
      </c>
      <c r="K203" s="166"/>
      <c r="L203" s="167" t="s">
        <v>1436</v>
      </c>
      <c r="M203" s="168">
        <f t="shared" si="9"/>
        <v>0</v>
      </c>
      <c r="N203" s="169">
        <v>200.65</v>
      </c>
      <c r="O203" s="170">
        <f t="shared" si="10"/>
        <v>0</v>
      </c>
      <c r="P203">
        <f t="shared" si="11"/>
        <v>0</v>
      </c>
    </row>
    <row r="204" spans="1:16" ht="12.75">
      <c r="A204" s="164">
        <v>799</v>
      </c>
      <c r="B204" s="75" t="s">
        <v>1312</v>
      </c>
      <c r="C204" s="76" t="s">
        <v>2213</v>
      </c>
      <c r="D204" s="77" t="s">
        <v>2204</v>
      </c>
      <c r="E204" s="78"/>
      <c r="F204" s="77"/>
      <c r="G204" s="165" t="s">
        <v>126</v>
      </c>
      <c r="H204" s="75"/>
      <c r="I204" s="77"/>
      <c r="J204" s="79">
        <v>172.45</v>
      </c>
      <c r="K204" s="166"/>
      <c r="L204" s="167" t="s">
        <v>1312</v>
      </c>
      <c r="M204" s="168">
        <f t="shared" si="9"/>
        <v>0</v>
      </c>
      <c r="N204" s="169">
        <v>172.45</v>
      </c>
      <c r="O204" s="170">
        <f t="shared" si="10"/>
        <v>0</v>
      </c>
      <c r="P204">
        <f t="shared" si="11"/>
        <v>0</v>
      </c>
    </row>
    <row r="205" spans="1:16" ht="12.75">
      <c r="A205" s="164">
        <v>800</v>
      </c>
      <c r="B205" s="75" t="s">
        <v>1312</v>
      </c>
      <c r="C205" s="76" t="s">
        <v>2214</v>
      </c>
      <c r="D205" s="77" t="s">
        <v>2204</v>
      </c>
      <c r="E205" s="78"/>
      <c r="F205" s="77"/>
      <c r="G205" s="165" t="s">
        <v>126</v>
      </c>
      <c r="H205" s="75"/>
      <c r="I205" s="77"/>
      <c r="J205" s="79">
        <v>189.15</v>
      </c>
      <c r="K205" s="166"/>
      <c r="L205" s="167" t="s">
        <v>1312</v>
      </c>
      <c r="M205" s="168">
        <f t="shared" si="9"/>
        <v>0</v>
      </c>
      <c r="N205" s="169">
        <v>189.15</v>
      </c>
      <c r="O205" s="170">
        <f t="shared" si="10"/>
        <v>0</v>
      </c>
      <c r="P205">
        <f t="shared" si="11"/>
        <v>0</v>
      </c>
    </row>
    <row r="206" spans="1:16" ht="12.75">
      <c r="A206" s="164">
        <v>801</v>
      </c>
      <c r="B206" s="75" t="s">
        <v>1312</v>
      </c>
      <c r="C206" s="76" t="s">
        <v>2215</v>
      </c>
      <c r="D206" s="77" t="s">
        <v>2204</v>
      </c>
      <c r="E206" s="78"/>
      <c r="F206" s="77"/>
      <c r="G206" s="165" t="s">
        <v>126</v>
      </c>
      <c r="H206" s="75"/>
      <c r="I206" s="77"/>
      <c r="J206" s="79">
        <v>154.9</v>
      </c>
      <c r="K206" s="166"/>
      <c r="L206" s="167" t="s">
        <v>1312</v>
      </c>
      <c r="M206" s="168">
        <f t="shared" si="9"/>
        <v>0</v>
      </c>
      <c r="N206" s="169">
        <v>154.9</v>
      </c>
      <c r="O206" s="170">
        <f t="shared" si="10"/>
        <v>0</v>
      </c>
      <c r="P206">
        <f t="shared" si="11"/>
        <v>0</v>
      </c>
    </row>
    <row r="207" spans="1:16" ht="12.75">
      <c r="A207" s="164">
        <v>802</v>
      </c>
      <c r="B207" s="75" t="s">
        <v>1312</v>
      </c>
      <c r="C207" s="76" t="s">
        <v>2216</v>
      </c>
      <c r="D207" s="77" t="s">
        <v>2204</v>
      </c>
      <c r="E207" s="78"/>
      <c r="F207" s="77"/>
      <c r="G207" s="165" t="s">
        <v>126</v>
      </c>
      <c r="H207" s="75"/>
      <c r="I207" s="77"/>
      <c r="J207" s="79">
        <v>152</v>
      </c>
      <c r="K207" s="166"/>
      <c r="L207" s="167" t="s">
        <v>1312</v>
      </c>
      <c r="M207" s="168">
        <f t="shared" si="9"/>
        <v>0</v>
      </c>
      <c r="N207" s="169">
        <v>152</v>
      </c>
      <c r="O207" s="170">
        <f t="shared" si="10"/>
        <v>0</v>
      </c>
      <c r="P207">
        <f t="shared" si="11"/>
        <v>0</v>
      </c>
    </row>
    <row r="208" spans="1:16" ht="12.75">
      <c r="A208" s="164">
        <v>803</v>
      </c>
      <c r="B208" s="75" t="s">
        <v>1312</v>
      </c>
      <c r="C208" s="76" t="s">
        <v>2217</v>
      </c>
      <c r="D208" s="77" t="s">
        <v>2204</v>
      </c>
      <c r="E208" s="78"/>
      <c r="F208" s="77"/>
      <c r="G208" s="165" t="s">
        <v>126</v>
      </c>
      <c r="H208" s="75"/>
      <c r="I208" s="77"/>
      <c r="J208" s="79">
        <v>178.5</v>
      </c>
      <c r="K208" s="166"/>
      <c r="L208" s="167" t="s">
        <v>1312</v>
      </c>
      <c r="M208" s="168">
        <f t="shared" si="9"/>
        <v>0</v>
      </c>
      <c r="N208" s="169">
        <v>178.5</v>
      </c>
      <c r="O208" s="170">
        <f t="shared" si="10"/>
        <v>0</v>
      </c>
      <c r="P208">
        <f t="shared" si="11"/>
        <v>0</v>
      </c>
    </row>
    <row r="209" spans="1:16" ht="12.75">
      <c r="A209" s="164">
        <v>804</v>
      </c>
      <c r="B209" s="75" t="s">
        <v>1384</v>
      </c>
      <c r="C209" s="76" t="s">
        <v>2218</v>
      </c>
      <c r="D209" s="77" t="s">
        <v>2204</v>
      </c>
      <c r="E209" s="78"/>
      <c r="F209" s="77"/>
      <c r="G209" s="165" t="s">
        <v>126</v>
      </c>
      <c r="H209" s="75"/>
      <c r="I209" s="77"/>
      <c r="J209" s="79">
        <v>200.65</v>
      </c>
      <c r="K209" s="166"/>
      <c r="L209" s="167" t="s">
        <v>1384</v>
      </c>
      <c r="M209" s="168">
        <f t="shared" si="9"/>
        <v>0</v>
      </c>
      <c r="N209" s="169">
        <v>200.65</v>
      </c>
      <c r="O209" s="170">
        <f t="shared" si="10"/>
        <v>0</v>
      </c>
      <c r="P209">
        <f t="shared" si="11"/>
        <v>0</v>
      </c>
    </row>
    <row r="210" spans="1:16" ht="12.75">
      <c r="A210" s="164">
        <v>805</v>
      </c>
      <c r="B210" s="75" t="s">
        <v>1384</v>
      </c>
      <c r="C210" s="76" t="s">
        <v>2219</v>
      </c>
      <c r="D210" s="77" t="s">
        <v>2204</v>
      </c>
      <c r="E210" s="78"/>
      <c r="F210" s="77"/>
      <c r="G210" s="165" t="s">
        <v>126</v>
      </c>
      <c r="H210" s="75"/>
      <c r="I210" s="77"/>
      <c r="J210" s="79">
        <v>200.65</v>
      </c>
      <c r="K210" s="166"/>
      <c r="L210" s="167" t="s">
        <v>1384</v>
      </c>
      <c r="M210" s="168">
        <f t="shared" si="9"/>
        <v>0</v>
      </c>
      <c r="N210" s="169">
        <v>200.65</v>
      </c>
      <c r="O210" s="170">
        <f t="shared" si="10"/>
        <v>0</v>
      </c>
      <c r="P210">
        <f t="shared" si="11"/>
        <v>0</v>
      </c>
    </row>
    <row r="211" spans="1:16" ht="12.75">
      <c r="A211" s="164">
        <v>806</v>
      </c>
      <c r="B211" s="75" t="s">
        <v>1384</v>
      </c>
      <c r="C211" s="76" t="s">
        <v>2220</v>
      </c>
      <c r="D211" s="77" t="s">
        <v>2204</v>
      </c>
      <c r="E211" s="78"/>
      <c r="F211" s="77"/>
      <c r="G211" s="165" t="s">
        <v>126</v>
      </c>
      <c r="H211" s="75"/>
      <c r="I211" s="77"/>
      <c r="J211" s="79">
        <v>200.65</v>
      </c>
      <c r="K211" s="166"/>
      <c r="L211" s="167" t="s">
        <v>1384</v>
      </c>
      <c r="M211" s="168">
        <f t="shared" si="9"/>
        <v>0</v>
      </c>
      <c r="N211" s="169">
        <v>200.65</v>
      </c>
      <c r="O211" s="170">
        <f t="shared" si="10"/>
        <v>0</v>
      </c>
      <c r="P211">
        <f t="shared" si="11"/>
        <v>0</v>
      </c>
    </row>
    <row r="212" spans="1:16" ht="12.75">
      <c r="A212" s="164">
        <v>807</v>
      </c>
      <c r="B212" s="75" t="s">
        <v>1384</v>
      </c>
      <c r="C212" s="76" t="s">
        <v>2221</v>
      </c>
      <c r="D212" s="77" t="s">
        <v>2204</v>
      </c>
      <c r="E212" s="78"/>
      <c r="F212" s="77"/>
      <c r="G212" s="165" t="s">
        <v>126</v>
      </c>
      <c r="H212" s="75"/>
      <c r="I212" s="77"/>
      <c r="J212" s="79">
        <v>197.2</v>
      </c>
      <c r="K212" s="166"/>
      <c r="L212" s="167" t="s">
        <v>1384</v>
      </c>
      <c r="M212" s="168">
        <f t="shared" si="9"/>
        <v>0</v>
      </c>
      <c r="N212" s="169">
        <v>197.2</v>
      </c>
      <c r="O212" s="170">
        <f t="shared" si="10"/>
        <v>0</v>
      </c>
      <c r="P212">
        <f t="shared" si="11"/>
        <v>0</v>
      </c>
    </row>
    <row r="213" spans="1:16" ht="12.75">
      <c r="A213" s="164">
        <v>808</v>
      </c>
      <c r="B213" s="75" t="s">
        <v>1384</v>
      </c>
      <c r="C213" s="76" t="s">
        <v>2222</v>
      </c>
      <c r="D213" s="77" t="s">
        <v>2204</v>
      </c>
      <c r="E213" s="78"/>
      <c r="F213" s="77"/>
      <c r="G213" s="165" t="s">
        <v>126</v>
      </c>
      <c r="H213" s="75"/>
      <c r="I213" s="77"/>
      <c r="J213" s="79">
        <v>38</v>
      </c>
      <c r="K213" s="166"/>
      <c r="L213" s="167" t="s">
        <v>1384</v>
      </c>
      <c r="M213" s="168">
        <f t="shared" si="9"/>
        <v>0</v>
      </c>
      <c r="N213" s="169">
        <v>38</v>
      </c>
      <c r="O213" s="170">
        <f t="shared" si="10"/>
        <v>0</v>
      </c>
      <c r="P213">
        <f t="shared" si="11"/>
        <v>0</v>
      </c>
    </row>
    <row r="214" spans="1:16" ht="12.75">
      <c r="A214" s="164">
        <v>809</v>
      </c>
      <c r="B214" s="75" t="s">
        <v>1384</v>
      </c>
      <c r="C214" s="76" t="s">
        <v>2223</v>
      </c>
      <c r="D214" s="77" t="s">
        <v>2204</v>
      </c>
      <c r="E214" s="78"/>
      <c r="F214" s="77"/>
      <c r="G214" s="165" t="s">
        <v>126</v>
      </c>
      <c r="H214" s="75"/>
      <c r="I214" s="77"/>
      <c r="J214" s="79">
        <v>183.95</v>
      </c>
      <c r="K214" s="166"/>
      <c r="L214" s="167" t="s">
        <v>1384</v>
      </c>
      <c r="M214" s="168">
        <f t="shared" si="9"/>
        <v>0</v>
      </c>
      <c r="N214" s="169">
        <v>183.95</v>
      </c>
      <c r="O214" s="170">
        <f t="shared" si="10"/>
        <v>0</v>
      </c>
      <c r="P214">
        <f t="shared" si="11"/>
        <v>0</v>
      </c>
    </row>
    <row r="215" spans="1:16" ht="12.75">
      <c r="A215" s="164">
        <v>810</v>
      </c>
      <c r="B215" s="75" t="s">
        <v>1384</v>
      </c>
      <c r="C215" s="76" t="s">
        <v>2224</v>
      </c>
      <c r="D215" s="77" t="s">
        <v>2204</v>
      </c>
      <c r="E215" s="78"/>
      <c r="F215" s="77"/>
      <c r="G215" s="165" t="s">
        <v>126</v>
      </c>
      <c r="H215" s="75"/>
      <c r="I215" s="77"/>
      <c r="J215" s="79">
        <v>384.6</v>
      </c>
      <c r="K215" s="166"/>
      <c r="L215" s="167" t="s">
        <v>1384</v>
      </c>
      <c r="M215" s="168">
        <f t="shared" si="9"/>
        <v>0</v>
      </c>
      <c r="N215" s="169">
        <v>384.6</v>
      </c>
      <c r="O215" s="170">
        <f t="shared" si="10"/>
        <v>0</v>
      </c>
      <c r="P215">
        <f t="shared" si="11"/>
        <v>0</v>
      </c>
    </row>
    <row r="216" spans="1:16" ht="12.75">
      <c r="A216" s="164">
        <v>811</v>
      </c>
      <c r="B216" s="75" t="s">
        <v>1384</v>
      </c>
      <c r="C216" s="76" t="s">
        <v>2225</v>
      </c>
      <c r="D216" s="77" t="s">
        <v>2204</v>
      </c>
      <c r="E216" s="78"/>
      <c r="F216" s="77"/>
      <c r="G216" s="165" t="s">
        <v>126</v>
      </c>
      <c r="H216" s="75"/>
      <c r="I216" s="77"/>
      <c r="J216" s="79">
        <v>189.15</v>
      </c>
      <c r="K216" s="166"/>
      <c r="L216" s="167" t="s">
        <v>1384</v>
      </c>
      <c r="M216" s="168">
        <f t="shared" si="9"/>
        <v>0</v>
      </c>
      <c r="N216" s="169">
        <v>189.15</v>
      </c>
      <c r="O216" s="170">
        <f t="shared" si="10"/>
        <v>0</v>
      </c>
      <c r="P216">
        <f t="shared" si="11"/>
        <v>0</v>
      </c>
    </row>
    <row r="217" spans="1:16" ht="12.75">
      <c r="A217" s="164">
        <v>812</v>
      </c>
      <c r="B217" s="75" t="s">
        <v>1384</v>
      </c>
      <c r="C217" s="76" t="s">
        <v>2226</v>
      </c>
      <c r="D217" s="77" t="s">
        <v>2204</v>
      </c>
      <c r="E217" s="78"/>
      <c r="F217" s="77"/>
      <c r="G217" s="165" t="s">
        <v>126</v>
      </c>
      <c r="H217" s="75"/>
      <c r="I217" s="77"/>
      <c r="J217" s="79">
        <v>120</v>
      </c>
      <c r="K217" s="166"/>
      <c r="L217" s="167" t="s">
        <v>1384</v>
      </c>
      <c r="M217" s="168">
        <f t="shared" si="9"/>
        <v>0</v>
      </c>
      <c r="N217" s="169">
        <v>120</v>
      </c>
      <c r="O217" s="170">
        <f t="shared" si="10"/>
        <v>0</v>
      </c>
      <c r="P217">
        <f t="shared" si="11"/>
        <v>0</v>
      </c>
    </row>
    <row r="218" spans="1:16" ht="12.75">
      <c r="A218" s="164">
        <v>813</v>
      </c>
      <c r="B218" s="75" t="s">
        <v>1384</v>
      </c>
      <c r="C218" s="76" t="s">
        <v>2227</v>
      </c>
      <c r="D218" s="77" t="s">
        <v>2204</v>
      </c>
      <c r="E218" s="78"/>
      <c r="F218" s="77"/>
      <c r="G218" s="165" t="s">
        <v>126</v>
      </c>
      <c r="H218" s="75"/>
      <c r="I218" s="77"/>
      <c r="J218" s="79">
        <v>200.65</v>
      </c>
      <c r="K218" s="166"/>
      <c r="L218" s="167" t="s">
        <v>1384</v>
      </c>
      <c r="M218" s="168">
        <f t="shared" si="9"/>
        <v>0</v>
      </c>
      <c r="N218" s="169">
        <v>200.65</v>
      </c>
      <c r="O218" s="170">
        <f t="shared" si="10"/>
        <v>0</v>
      </c>
      <c r="P218">
        <f t="shared" si="11"/>
        <v>0</v>
      </c>
    </row>
    <row r="219" spans="1:16" ht="12.75">
      <c r="A219" s="164">
        <v>814</v>
      </c>
      <c r="B219" s="75" t="s">
        <v>1384</v>
      </c>
      <c r="C219" s="76" t="s">
        <v>2228</v>
      </c>
      <c r="D219" s="77" t="s">
        <v>2204</v>
      </c>
      <c r="E219" s="78"/>
      <c r="F219" s="77"/>
      <c r="G219" s="165" t="s">
        <v>126</v>
      </c>
      <c r="H219" s="75"/>
      <c r="I219" s="77"/>
      <c r="J219" s="79">
        <v>162.65</v>
      </c>
      <c r="K219" s="166"/>
      <c r="L219" s="167" t="s">
        <v>1384</v>
      </c>
      <c r="M219" s="168">
        <f t="shared" si="9"/>
        <v>0</v>
      </c>
      <c r="N219" s="169">
        <v>162.65</v>
      </c>
      <c r="O219" s="170">
        <f t="shared" si="10"/>
        <v>0</v>
      </c>
      <c r="P219">
        <f t="shared" si="11"/>
        <v>0</v>
      </c>
    </row>
    <row r="220" spans="1:16" ht="12.75">
      <c r="A220" s="164">
        <v>815</v>
      </c>
      <c r="B220" s="75" t="s">
        <v>1384</v>
      </c>
      <c r="C220" s="76" t="s">
        <v>2229</v>
      </c>
      <c r="D220" s="77" t="s">
        <v>2204</v>
      </c>
      <c r="E220" s="78"/>
      <c r="F220" s="77"/>
      <c r="G220" s="165" t="s">
        <v>126</v>
      </c>
      <c r="H220" s="75"/>
      <c r="I220" s="77"/>
      <c r="J220" s="79">
        <v>200.65</v>
      </c>
      <c r="K220" s="166"/>
      <c r="L220" s="167" t="s">
        <v>1384</v>
      </c>
      <c r="M220" s="168">
        <f t="shared" si="9"/>
        <v>0</v>
      </c>
      <c r="N220" s="169">
        <v>200.65</v>
      </c>
      <c r="O220" s="170">
        <f t="shared" si="10"/>
        <v>0</v>
      </c>
      <c r="P220">
        <f t="shared" si="11"/>
        <v>0</v>
      </c>
    </row>
    <row r="221" spans="1:16" ht="12.75">
      <c r="A221" s="164">
        <v>816</v>
      </c>
      <c r="B221" s="75" t="s">
        <v>1476</v>
      </c>
      <c r="C221" s="76" t="s">
        <v>2230</v>
      </c>
      <c r="D221" s="77" t="s">
        <v>2204</v>
      </c>
      <c r="E221" s="78"/>
      <c r="F221" s="77"/>
      <c r="G221" s="165" t="s">
        <v>126</v>
      </c>
      <c r="H221" s="75"/>
      <c r="I221" s="77"/>
      <c r="J221" s="79">
        <v>38</v>
      </c>
      <c r="K221" s="166"/>
      <c r="L221" s="167" t="s">
        <v>1476</v>
      </c>
      <c r="M221" s="168">
        <f t="shared" si="9"/>
        <v>0</v>
      </c>
      <c r="N221" s="169">
        <v>38</v>
      </c>
      <c r="O221" s="170">
        <f t="shared" si="10"/>
        <v>0</v>
      </c>
      <c r="P221">
        <f t="shared" si="11"/>
        <v>0</v>
      </c>
    </row>
    <row r="222" spans="1:16" ht="12.75">
      <c r="A222" s="164">
        <v>817</v>
      </c>
      <c r="B222" s="75" t="s">
        <v>1476</v>
      </c>
      <c r="C222" s="76" t="s">
        <v>2230</v>
      </c>
      <c r="D222" s="77" t="s">
        <v>2204</v>
      </c>
      <c r="E222" s="78"/>
      <c r="F222" s="77"/>
      <c r="G222" s="165" t="s">
        <v>126</v>
      </c>
      <c r="H222" s="75"/>
      <c r="I222" s="77"/>
      <c r="J222" s="79">
        <v>101.9</v>
      </c>
      <c r="K222" s="166"/>
      <c r="L222" s="167" t="s">
        <v>1476</v>
      </c>
      <c r="M222" s="168">
        <f t="shared" si="9"/>
        <v>0</v>
      </c>
      <c r="N222" s="169">
        <v>101.9</v>
      </c>
      <c r="O222" s="170">
        <f t="shared" si="10"/>
        <v>0</v>
      </c>
      <c r="P222">
        <f t="shared" si="11"/>
        <v>0</v>
      </c>
    </row>
    <row r="223" spans="1:16" ht="12.75">
      <c r="A223" s="164">
        <v>841</v>
      </c>
      <c r="B223" s="75" t="s">
        <v>1309</v>
      </c>
      <c r="C223" s="76" t="s">
        <v>2231</v>
      </c>
      <c r="D223" s="77" t="s">
        <v>2232</v>
      </c>
      <c r="E223" s="78"/>
      <c r="F223" s="77"/>
      <c r="G223" s="165" t="s">
        <v>126</v>
      </c>
      <c r="H223" s="75"/>
      <c r="I223" s="77"/>
      <c r="J223" s="79">
        <v>850</v>
      </c>
      <c r="K223" s="166"/>
      <c r="L223" s="167" t="s">
        <v>1309</v>
      </c>
      <c r="M223" s="168">
        <f t="shared" si="9"/>
        <v>0</v>
      </c>
      <c r="N223" s="169">
        <v>850</v>
      </c>
      <c r="O223" s="170">
        <f t="shared" si="10"/>
        <v>0</v>
      </c>
      <c r="P223">
        <f t="shared" si="11"/>
        <v>0</v>
      </c>
    </row>
    <row r="224" spans="1:16" ht="12.75">
      <c r="A224" s="164">
        <v>842</v>
      </c>
      <c r="B224" s="75" t="s">
        <v>1309</v>
      </c>
      <c r="C224" s="76" t="s">
        <v>2231</v>
      </c>
      <c r="D224" s="77" t="s">
        <v>2233</v>
      </c>
      <c r="E224" s="78"/>
      <c r="F224" s="77"/>
      <c r="G224" s="165" t="s">
        <v>126</v>
      </c>
      <c r="H224" s="75"/>
      <c r="I224" s="77"/>
      <c r="J224" s="79">
        <v>300</v>
      </c>
      <c r="K224" s="166"/>
      <c r="L224" s="167" t="s">
        <v>1309</v>
      </c>
      <c r="M224" s="168">
        <f t="shared" si="9"/>
        <v>0</v>
      </c>
      <c r="N224" s="169">
        <v>300</v>
      </c>
      <c r="O224" s="170">
        <f t="shared" si="10"/>
        <v>0</v>
      </c>
      <c r="P224">
        <f t="shared" si="11"/>
        <v>0</v>
      </c>
    </row>
    <row r="225" spans="1:16" ht="12.75">
      <c r="A225" s="164">
        <v>843</v>
      </c>
      <c r="B225" s="75" t="s">
        <v>1309</v>
      </c>
      <c r="C225" s="76" t="s">
        <v>2231</v>
      </c>
      <c r="D225" s="77" t="s">
        <v>2234</v>
      </c>
      <c r="E225" s="78"/>
      <c r="F225" s="77"/>
      <c r="G225" s="165" t="s">
        <v>126</v>
      </c>
      <c r="H225" s="75"/>
      <c r="I225" s="77"/>
      <c r="J225" s="79">
        <v>200</v>
      </c>
      <c r="K225" s="166"/>
      <c r="L225" s="167" t="s">
        <v>1309</v>
      </c>
      <c r="M225" s="168">
        <f t="shared" si="9"/>
        <v>0</v>
      </c>
      <c r="N225" s="169">
        <v>200</v>
      </c>
      <c r="O225" s="170">
        <f t="shared" si="10"/>
        <v>0</v>
      </c>
      <c r="P225">
        <f t="shared" si="11"/>
        <v>0</v>
      </c>
    </row>
    <row r="226" spans="1:16" ht="12.75">
      <c r="A226" s="164">
        <v>844</v>
      </c>
      <c r="B226" s="75" t="s">
        <v>1309</v>
      </c>
      <c r="C226" s="76" t="s">
        <v>2231</v>
      </c>
      <c r="D226" s="77" t="s">
        <v>2235</v>
      </c>
      <c r="E226" s="78"/>
      <c r="F226" s="77"/>
      <c r="G226" s="165" t="s">
        <v>126</v>
      </c>
      <c r="H226" s="75"/>
      <c r="I226" s="77"/>
      <c r="J226" s="79">
        <v>1000</v>
      </c>
      <c r="K226" s="166"/>
      <c r="L226" s="167" t="s">
        <v>1309</v>
      </c>
      <c r="M226" s="168">
        <f t="shared" si="9"/>
        <v>0</v>
      </c>
      <c r="N226" s="169">
        <v>1000</v>
      </c>
      <c r="O226" s="170">
        <f t="shared" si="10"/>
        <v>0</v>
      </c>
      <c r="P226">
        <f t="shared" si="11"/>
        <v>0</v>
      </c>
    </row>
    <row r="227" spans="1:16" ht="12.75">
      <c r="A227" s="164">
        <v>845</v>
      </c>
      <c r="B227" s="75" t="s">
        <v>1309</v>
      </c>
      <c r="C227" s="76" t="s">
        <v>2231</v>
      </c>
      <c r="D227" s="77" t="s">
        <v>2236</v>
      </c>
      <c r="E227" s="78"/>
      <c r="F227" s="77"/>
      <c r="G227" s="165" t="s">
        <v>126</v>
      </c>
      <c r="H227" s="75"/>
      <c r="I227" s="77"/>
      <c r="J227" s="79">
        <v>1500</v>
      </c>
      <c r="K227" s="166"/>
      <c r="L227" s="167" t="s">
        <v>1309</v>
      </c>
      <c r="M227" s="168">
        <f t="shared" si="9"/>
        <v>0</v>
      </c>
      <c r="N227" s="169">
        <v>1500</v>
      </c>
      <c r="O227" s="170">
        <f t="shared" si="10"/>
        <v>0</v>
      </c>
      <c r="P227">
        <f t="shared" si="11"/>
        <v>0</v>
      </c>
    </row>
    <row r="228" spans="1:16" ht="12.75">
      <c r="A228" s="164">
        <v>846</v>
      </c>
      <c r="B228" s="75" t="s">
        <v>1309</v>
      </c>
      <c r="C228" s="76" t="s">
        <v>2237</v>
      </c>
      <c r="D228" s="77" t="s">
        <v>2238</v>
      </c>
      <c r="E228" s="78"/>
      <c r="F228" s="77"/>
      <c r="G228" s="165" t="s">
        <v>126</v>
      </c>
      <c r="H228" s="75"/>
      <c r="I228" s="77"/>
      <c r="J228" s="79">
        <v>12.68</v>
      </c>
      <c r="K228" s="166"/>
      <c r="L228" s="167" t="s">
        <v>1309</v>
      </c>
      <c r="M228" s="168">
        <f t="shared" si="9"/>
        <v>0</v>
      </c>
      <c r="N228" s="169">
        <v>12.68</v>
      </c>
      <c r="O228" s="170">
        <f t="shared" si="10"/>
        <v>0</v>
      </c>
      <c r="P228">
        <f t="shared" si="11"/>
        <v>0</v>
      </c>
    </row>
    <row r="229" spans="1:16" ht="12.75">
      <c r="A229" s="164">
        <v>850</v>
      </c>
      <c r="B229" s="75" t="s">
        <v>2239</v>
      </c>
      <c r="C229" s="76" t="s">
        <v>2007</v>
      </c>
      <c r="D229" s="77" t="s">
        <v>2240</v>
      </c>
      <c r="E229" s="78"/>
      <c r="F229" s="77"/>
      <c r="G229" s="165" t="s">
        <v>126</v>
      </c>
      <c r="H229" s="75"/>
      <c r="I229" s="77"/>
      <c r="J229" s="79">
        <v>70</v>
      </c>
      <c r="K229" s="166"/>
      <c r="L229" s="167" t="s">
        <v>2239</v>
      </c>
      <c r="M229" s="168">
        <f t="shared" si="9"/>
        <v>0</v>
      </c>
      <c r="N229" s="169">
        <v>70</v>
      </c>
      <c r="O229" s="170">
        <f t="shared" si="10"/>
        <v>0</v>
      </c>
      <c r="P229">
        <f t="shared" si="11"/>
        <v>0</v>
      </c>
    </row>
    <row r="230" spans="1:16" ht="12.75">
      <c r="A230" s="164">
        <v>851</v>
      </c>
      <c r="B230" s="75" t="s">
        <v>2239</v>
      </c>
      <c r="C230" s="76" t="s">
        <v>2007</v>
      </c>
      <c r="D230" s="77" t="s">
        <v>2241</v>
      </c>
      <c r="E230" s="78"/>
      <c r="F230" s="77"/>
      <c r="G230" s="165" t="s">
        <v>126</v>
      </c>
      <c r="H230" s="75"/>
      <c r="I230" s="77"/>
      <c r="J230" s="79">
        <v>25.1</v>
      </c>
      <c r="K230" s="166"/>
      <c r="L230" s="167" t="s">
        <v>2239</v>
      </c>
      <c r="M230" s="168">
        <f t="shared" si="9"/>
        <v>0</v>
      </c>
      <c r="N230" s="169">
        <v>25.1</v>
      </c>
      <c r="O230" s="170">
        <f t="shared" si="10"/>
        <v>0</v>
      </c>
      <c r="P230">
        <f t="shared" si="11"/>
        <v>0</v>
      </c>
    </row>
    <row r="231" spans="1:16" ht="12.75">
      <c r="A231" s="164">
        <v>852</v>
      </c>
      <c r="B231" s="75" t="s">
        <v>2239</v>
      </c>
      <c r="C231" s="76" t="s">
        <v>2007</v>
      </c>
      <c r="D231" s="77" t="s">
        <v>2242</v>
      </c>
      <c r="E231" s="78"/>
      <c r="F231" s="77"/>
      <c r="G231" s="165" t="s">
        <v>126</v>
      </c>
      <c r="H231" s="75"/>
      <c r="I231" s="77"/>
      <c r="J231" s="79">
        <v>52</v>
      </c>
      <c r="K231" s="166"/>
      <c r="L231" s="167" t="s">
        <v>2239</v>
      </c>
      <c r="M231" s="168">
        <f t="shared" si="9"/>
        <v>0</v>
      </c>
      <c r="N231" s="169">
        <v>52</v>
      </c>
      <c r="O231" s="170">
        <f t="shared" si="10"/>
        <v>0</v>
      </c>
      <c r="P231">
        <f t="shared" si="11"/>
        <v>0</v>
      </c>
    </row>
    <row r="232" spans="1:16" ht="12.75">
      <c r="A232" s="164">
        <v>863</v>
      </c>
      <c r="B232" s="75" t="s">
        <v>1453</v>
      </c>
      <c r="C232" s="76" t="s">
        <v>2023</v>
      </c>
      <c r="D232" s="77" t="s">
        <v>2243</v>
      </c>
      <c r="E232" s="78"/>
      <c r="F232" s="77"/>
      <c r="G232" s="165" t="s">
        <v>126</v>
      </c>
      <c r="H232" s="75"/>
      <c r="I232" s="77"/>
      <c r="J232" s="79">
        <v>75.16</v>
      </c>
      <c r="K232" s="166"/>
      <c r="L232" s="167" t="s">
        <v>1453</v>
      </c>
      <c r="M232" s="168">
        <f t="shared" si="9"/>
        <v>0</v>
      </c>
      <c r="N232" s="169">
        <v>75.16</v>
      </c>
      <c r="O232" s="170">
        <f t="shared" si="10"/>
        <v>0</v>
      </c>
      <c r="P232">
        <f t="shared" si="11"/>
        <v>0</v>
      </c>
    </row>
    <row r="233" spans="1:16" ht="12.75">
      <c r="A233" s="164">
        <v>864</v>
      </c>
      <c r="B233" s="75" t="s">
        <v>1453</v>
      </c>
      <c r="C233" s="76" t="s">
        <v>2193</v>
      </c>
      <c r="D233" s="77" t="s">
        <v>2244</v>
      </c>
      <c r="E233" s="78"/>
      <c r="F233" s="77"/>
      <c r="G233" s="165" t="s">
        <v>126</v>
      </c>
      <c r="H233" s="75"/>
      <c r="I233" s="77"/>
      <c r="J233" s="79">
        <v>98.1</v>
      </c>
      <c r="K233" s="166"/>
      <c r="L233" s="167" t="s">
        <v>1453</v>
      </c>
      <c r="M233" s="168">
        <f t="shared" si="9"/>
        <v>0</v>
      </c>
      <c r="N233" s="169">
        <v>98.1</v>
      </c>
      <c r="O233" s="170">
        <f t="shared" si="10"/>
        <v>0</v>
      </c>
      <c r="P233">
        <f t="shared" si="11"/>
        <v>0</v>
      </c>
    </row>
    <row r="234" spans="1:16" ht="12.75">
      <c r="A234" s="164">
        <v>866</v>
      </c>
      <c r="B234" s="75" t="s">
        <v>1453</v>
      </c>
      <c r="C234" s="76" t="s">
        <v>2136</v>
      </c>
      <c r="D234" s="77" t="s">
        <v>2245</v>
      </c>
      <c r="E234" s="78"/>
      <c r="F234" s="77"/>
      <c r="G234" s="165" t="s">
        <v>126</v>
      </c>
      <c r="H234" s="75"/>
      <c r="I234" s="77"/>
      <c r="J234" s="79">
        <v>1000.07</v>
      </c>
      <c r="K234" s="166"/>
      <c r="L234" s="167" t="s">
        <v>1453</v>
      </c>
      <c r="M234" s="168">
        <f t="shared" si="9"/>
        <v>0</v>
      </c>
      <c r="N234" s="169">
        <v>1000.07</v>
      </c>
      <c r="O234" s="170">
        <f t="shared" si="10"/>
        <v>0</v>
      </c>
      <c r="P234">
        <f t="shared" si="11"/>
        <v>0</v>
      </c>
    </row>
    <row r="235" spans="1:16" ht="12.75">
      <c r="A235" s="164">
        <v>867</v>
      </c>
      <c r="B235" s="75" t="s">
        <v>1453</v>
      </c>
      <c r="C235" s="76" t="s">
        <v>2196</v>
      </c>
      <c r="D235" s="77" t="s">
        <v>2246</v>
      </c>
      <c r="E235" s="78"/>
      <c r="F235" s="77"/>
      <c r="G235" s="165" t="s">
        <v>126</v>
      </c>
      <c r="H235" s="75"/>
      <c r="I235" s="77"/>
      <c r="J235" s="79">
        <v>365.6</v>
      </c>
      <c r="K235" s="166"/>
      <c r="L235" s="167" t="s">
        <v>1453</v>
      </c>
      <c r="M235" s="168">
        <f t="shared" si="9"/>
        <v>0</v>
      </c>
      <c r="N235" s="169">
        <v>365.6</v>
      </c>
      <c r="O235" s="170">
        <f t="shared" si="10"/>
        <v>0</v>
      </c>
      <c r="P235">
        <f t="shared" si="11"/>
        <v>0</v>
      </c>
    </row>
    <row r="236" spans="1:16" ht="12.75">
      <c r="A236" s="164">
        <v>868</v>
      </c>
      <c r="B236" s="75" t="s">
        <v>1453</v>
      </c>
      <c r="C236" s="76" t="s">
        <v>2196</v>
      </c>
      <c r="D236" s="77" t="s">
        <v>2247</v>
      </c>
      <c r="E236" s="78"/>
      <c r="F236" s="77"/>
      <c r="G236" s="165" t="s">
        <v>126</v>
      </c>
      <c r="H236" s="75"/>
      <c r="I236" s="77"/>
      <c r="J236" s="79">
        <v>116.26</v>
      </c>
      <c r="K236" s="166"/>
      <c r="L236" s="167" t="s">
        <v>1453</v>
      </c>
      <c r="M236" s="168">
        <f t="shared" si="9"/>
        <v>0</v>
      </c>
      <c r="N236" s="169">
        <v>116.26</v>
      </c>
      <c r="O236" s="170">
        <f t="shared" si="10"/>
        <v>0</v>
      </c>
      <c r="P236">
        <f t="shared" si="11"/>
        <v>0</v>
      </c>
    </row>
    <row r="237" spans="1:16" ht="12.75">
      <c r="A237" s="164">
        <v>869</v>
      </c>
      <c r="B237" s="75" t="s">
        <v>1453</v>
      </c>
      <c r="C237" s="76" t="s">
        <v>2248</v>
      </c>
      <c r="D237" s="77" t="s">
        <v>2249</v>
      </c>
      <c r="E237" s="78"/>
      <c r="F237" s="77"/>
      <c r="G237" s="165" t="s">
        <v>126</v>
      </c>
      <c r="H237" s="75"/>
      <c r="I237" s="77"/>
      <c r="J237" s="79">
        <v>586.19</v>
      </c>
      <c r="K237" s="166"/>
      <c r="L237" s="167" t="s">
        <v>1453</v>
      </c>
      <c r="M237" s="168">
        <f t="shared" si="9"/>
        <v>0</v>
      </c>
      <c r="N237" s="169">
        <v>586.19</v>
      </c>
      <c r="O237" s="170">
        <f t="shared" si="10"/>
        <v>0</v>
      </c>
      <c r="P237">
        <f t="shared" si="11"/>
        <v>0</v>
      </c>
    </row>
    <row r="238" spans="1:16" ht="12.75">
      <c r="A238" s="164">
        <v>874</v>
      </c>
      <c r="B238" s="75" t="s">
        <v>1453</v>
      </c>
      <c r="C238" s="76" t="s">
        <v>2168</v>
      </c>
      <c r="D238" s="77" t="s">
        <v>2250</v>
      </c>
      <c r="E238" s="78"/>
      <c r="F238" s="77"/>
      <c r="G238" s="165" t="s">
        <v>126</v>
      </c>
      <c r="H238" s="75"/>
      <c r="I238" s="77"/>
      <c r="J238" s="79">
        <v>157.32</v>
      </c>
      <c r="K238" s="166"/>
      <c r="L238" s="167" t="s">
        <v>1453</v>
      </c>
      <c r="M238" s="168">
        <f t="shared" si="9"/>
        <v>0</v>
      </c>
      <c r="N238" s="169">
        <v>157.32</v>
      </c>
      <c r="O238" s="170">
        <f t="shared" si="10"/>
        <v>0</v>
      </c>
      <c r="P238">
        <f t="shared" si="11"/>
        <v>0</v>
      </c>
    </row>
    <row r="239" spans="1:16" ht="12.75">
      <c r="A239" s="164">
        <v>876</v>
      </c>
      <c r="B239" s="75" t="s">
        <v>1453</v>
      </c>
      <c r="C239" s="76" t="s">
        <v>2171</v>
      </c>
      <c r="D239" s="77" t="s">
        <v>2251</v>
      </c>
      <c r="E239" s="78"/>
      <c r="F239" s="77"/>
      <c r="G239" s="165" t="s">
        <v>126</v>
      </c>
      <c r="H239" s="75"/>
      <c r="I239" s="77"/>
      <c r="J239" s="79">
        <v>22.45</v>
      </c>
      <c r="K239" s="166"/>
      <c r="L239" s="167" t="s">
        <v>1453</v>
      </c>
      <c r="M239" s="168">
        <f t="shared" si="9"/>
        <v>0</v>
      </c>
      <c r="N239" s="169">
        <v>22.45</v>
      </c>
      <c r="O239" s="170">
        <f t="shared" si="10"/>
        <v>0</v>
      </c>
      <c r="P239">
        <f t="shared" si="11"/>
        <v>0</v>
      </c>
    </row>
    <row r="240" spans="1:16" ht="12.75">
      <c r="A240" s="164">
        <v>877</v>
      </c>
      <c r="B240" s="75" t="s">
        <v>1453</v>
      </c>
      <c r="C240" s="76" t="s">
        <v>2171</v>
      </c>
      <c r="D240" s="77" t="s">
        <v>2251</v>
      </c>
      <c r="E240" s="78"/>
      <c r="F240" s="77"/>
      <c r="G240" s="165" t="s">
        <v>126</v>
      </c>
      <c r="H240" s="75"/>
      <c r="I240" s="77"/>
      <c r="J240" s="79">
        <v>32.05</v>
      </c>
      <c r="K240" s="166"/>
      <c r="L240" s="167" t="s">
        <v>1453</v>
      </c>
      <c r="M240" s="168">
        <f t="shared" si="9"/>
        <v>0</v>
      </c>
      <c r="N240" s="169">
        <v>32.05</v>
      </c>
      <c r="O240" s="170">
        <f t="shared" si="10"/>
        <v>0</v>
      </c>
      <c r="P240">
        <f t="shared" si="11"/>
        <v>0</v>
      </c>
    </row>
    <row r="241" spans="1:16" ht="12.75">
      <c r="A241" s="164">
        <v>878</v>
      </c>
      <c r="B241" s="75" t="s">
        <v>1453</v>
      </c>
      <c r="C241" s="76" t="s">
        <v>2171</v>
      </c>
      <c r="D241" s="77" t="s">
        <v>2251</v>
      </c>
      <c r="E241" s="78"/>
      <c r="F241" s="77"/>
      <c r="G241" s="165" t="s">
        <v>126</v>
      </c>
      <c r="H241" s="75"/>
      <c r="I241" s="77"/>
      <c r="J241" s="79">
        <v>301.39</v>
      </c>
      <c r="K241" s="166"/>
      <c r="L241" s="167" t="s">
        <v>1453</v>
      </c>
      <c r="M241" s="168">
        <f t="shared" si="9"/>
        <v>0</v>
      </c>
      <c r="N241" s="169">
        <v>301.39</v>
      </c>
      <c r="O241" s="170">
        <f t="shared" si="10"/>
        <v>0</v>
      </c>
      <c r="P241">
        <f t="shared" si="11"/>
        <v>0</v>
      </c>
    </row>
    <row r="242" spans="1:16" ht="12.75">
      <c r="A242" s="164">
        <v>880</v>
      </c>
      <c r="B242" s="75" t="s">
        <v>1453</v>
      </c>
      <c r="C242" s="76" t="s">
        <v>2168</v>
      </c>
      <c r="D242" s="77" t="s">
        <v>2252</v>
      </c>
      <c r="E242" s="78"/>
      <c r="F242" s="77"/>
      <c r="G242" s="165" t="s">
        <v>126</v>
      </c>
      <c r="H242" s="75"/>
      <c r="I242" s="77"/>
      <c r="J242" s="79">
        <v>546.41</v>
      </c>
      <c r="K242" s="166"/>
      <c r="L242" s="167" t="s">
        <v>1453</v>
      </c>
      <c r="M242" s="168">
        <f t="shared" si="9"/>
        <v>0</v>
      </c>
      <c r="N242" s="169">
        <v>546.41</v>
      </c>
      <c r="O242" s="170">
        <f t="shared" si="10"/>
        <v>0</v>
      </c>
      <c r="P242">
        <f t="shared" si="11"/>
        <v>0</v>
      </c>
    </row>
    <row r="243" spans="1:16" ht="12.75">
      <c r="A243" s="164">
        <v>884</v>
      </c>
      <c r="B243" s="75" t="s">
        <v>1298</v>
      </c>
      <c r="C243" s="76" t="s">
        <v>2179</v>
      </c>
      <c r="D243" s="77" t="s">
        <v>2253</v>
      </c>
      <c r="E243" s="78"/>
      <c r="F243" s="77"/>
      <c r="G243" s="165" t="s">
        <v>126</v>
      </c>
      <c r="H243" s="75"/>
      <c r="I243" s="77"/>
      <c r="J243" s="79">
        <v>77.49</v>
      </c>
      <c r="K243" s="166"/>
      <c r="L243" s="167" t="s">
        <v>1298</v>
      </c>
      <c r="M243" s="168">
        <f t="shared" si="9"/>
        <v>0</v>
      </c>
      <c r="N243" s="169">
        <v>77.49</v>
      </c>
      <c r="O243" s="170">
        <f t="shared" si="10"/>
        <v>0</v>
      </c>
      <c r="P243">
        <f t="shared" si="11"/>
        <v>0</v>
      </c>
    </row>
    <row r="244" spans="1:16" ht="12.75">
      <c r="A244" s="164">
        <v>904</v>
      </c>
      <c r="B244" s="75" t="s">
        <v>1610</v>
      </c>
      <c r="C244" s="76" t="s">
        <v>2254</v>
      </c>
      <c r="D244" s="77" t="s">
        <v>2255</v>
      </c>
      <c r="E244" s="78"/>
      <c r="F244" s="77"/>
      <c r="G244" s="165" t="s">
        <v>126</v>
      </c>
      <c r="H244" s="75"/>
      <c r="I244" s="77"/>
      <c r="J244" s="79">
        <v>338.29</v>
      </c>
      <c r="K244" s="166"/>
      <c r="L244" s="167" t="s">
        <v>1610</v>
      </c>
      <c r="M244" s="168">
        <f t="shared" si="9"/>
        <v>0</v>
      </c>
      <c r="N244" s="169">
        <v>338.29</v>
      </c>
      <c r="O244" s="170">
        <f t="shared" si="10"/>
        <v>0</v>
      </c>
      <c r="P244">
        <f t="shared" si="11"/>
        <v>0</v>
      </c>
    </row>
    <row r="245" spans="1:16" ht="12.75">
      <c r="A245" s="164">
        <v>926</v>
      </c>
      <c r="B245" s="75" t="s">
        <v>1610</v>
      </c>
      <c r="C245" s="76" t="s">
        <v>2179</v>
      </c>
      <c r="D245" s="77" t="s">
        <v>2256</v>
      </c>
      <c r="E245" s="78"/>
      <c r="F245" s="77"/>
      <c r="G245" s="165" t="s">
        <v>126</v>
      </c>
      <c r="H245" s="75"/>
      <c r="I245" s="77"/>
      <c r="J245" s="79">
        <v>150.96</v>
      </c>
      <c r="K245" s="166"/>
      <c r="L245" s="167" t="s">
        <v>1610</v>
      </c>
      <c r="M245" s="168">
        <f t="shared" si="9"/>
        <v>0</v>
      </c>
      <c r="N245" s="169">
        <v>150.96</v>
      </c>
      <c r="O245" s="170">
        <f t="shared" si="10"/>
        <v>0</v>
      </c>
      <c r="P245">
        <f t="shared" si="11"/>
        <v>0</v>
      </c>
    </row>
    <row r="246" spans="1:16" ht="12.75">
      <c r="A246" s="164">
        <v>927</v>
      </c>
      <c r="B246" s="75" t="s">
        <v>1610</v>
      </c>
      <c r="C246" s="76" t="s">
        <v>2179</v>
      </c>
      <c r="D246" s="77" t="s">
        <v>2256</v>
      </c>
      <c r="E246" s="78"/>
      <c r="F246" s="77"/>
      <c r="G246" s="165" t="s">
        <v>126</v>
      </c>
      <c r="H246" s="75"/>
      <c r="I246" s="77"/>
      <c r="J246" s="79">
        <v>168.7</v>
      </c>
      <c r="K246" s="166"/>
      <c r="L246" s="167" t="s">
        <v>1610</v>
      </c>
      <c r="M246" s="168">
        <f t="shared" si="9"/>
        <v>0</v>
      </c>
      <c r="N246" s="169">
        <v>168.7</v>
      </c>
      <c r="O246" s="170">
        <f t="shared" si="10"/>
        <v>0</v>
      </c>
      <c r="P246">
        <f t="shared" si="11"/>
        <v>0</v>
      </c>
    </row>
    <row r="247" spans="1:16" ht="12.75">
      <c r="A247" s="164">
        <v>928</v>
      </c>
      <c r="B247" s="75" t="s">
        <v>1610</v>
      </c>
      <c r="C247" s="76" t="s">
        <v>2179</v>
      </c>
      <c r="D247" s="77" t="s">
        <v>2256</v>
      </c>
      <c r="E247" s="78"/>
      <c r="F247" s="77"/>
      <c r="G247" s="165" t="s">
        <v>126</v>
      </c>
      <c r="H247" s="75"/>
      <c r="I247" s="77"/>
      <c r="J247" s="79">
        <v>121.19</v>
      </c>
      <c r="K247" s="166"/>
      <c r="L247" s="167" t="s">
        <v>1610</v>
      </c>
      <c r="M247" s="168">
        <f t="shared" si="9"/>
        <v>0</v>
      </c>
      <c r="N247" s="169">
        <v>121.19</v>
      </c>
      <c r="O247" s="170">
        <f t="shared" si="10"/>
        <v>0</v>
      </c>
      <c r="P247">
        <f t="shared" si="11"/>
        <v>0</v>
      </c>
    </row>
    <row r="248" spans="1:16" ht="12.75">
      <c r="A248" s="164">
        <v>929</v>
      </c>
      <c r="B248" s="75" t="s">
        <v>1610</v>
      </c>
      <c r="C248" s="76" t="s">
        <v>2179</v>
      </c>
      <c r="D248" s="77" t="s">
        <v>2256</v>
      </c>
      <c r="E248" s="78"/>
      <c r="F248" s="77"/>
      <c r="G248" s="165" t="s">
        <v>126</v>
      </c>
      <c r="H248" s="75"/>
      <c r="I248" s="77"/>
      <c r="J248" s="79">
        <v>154.34</v>
      </c>
      <c r="K248" s="166"/>
      <c r="L248" s="167" t="s">
        <v>1610</v>
      </c>
      <c r="M248" s="168">
        <f t="shared" si="9"/>
        <v>0</v>
      </c>
      <c r="N248" s="169">
        <v>154.34</v>
      </c>
      <c r="O248" s="170">
        <f t="shared" si="10"/>
        <v>0</v>
      </c>
      <c r="P248">
        <f t="shared" si="11"/>
        <v>0</v>
      </c>
    </row>
    <row r="249" spans="1:16" ht="12.75">
      <c r="A249" s="164">
        <v>930</v>
      </c>
      <c r="B249" s="75" t="s">
        <v>1610</v>
      </c>
      <c r="C249" s="76" t="s">
        <v>2179</v>
      </c>
      <c r="D249" s="77" t="s">
        <v>2256</v>
      </c>
      <c r="E249" s="78"/>
      <c r="F249" s="77"/>
      <c r="G249" s="165" t="s">
        <v>126</v>
      </c>
      <c r="H249" s="75"/>
      <c r="I249" s="77"/>
      <c r="J249" s="79">
        <v>179.69</v>
      </c>
      <c r="K249" s="166"/>
      <c r="L249" s="167" t="s">
        <v>1610</v>
      </c>
      <c r="M249" s="168">
        <f t="shared" si="9"/>
        <v>0</v>
      </c>
      <c r="N249" s="169">
        <v>179.69</v>
      </c>
      <c r="O249" s="170">
        <f t="shared" si="10"/>
        <v>0</v>
      </c>
      <c r="P249">
        <f t="shared" si="11"/>
        <v>0</v>
      </c>
    </row>
    <row r="250" spans="1:16" ht="12.75">
      <c r="A250" s="164">
        <v>931</v>
      </c>
      <c r="B250" s="75" t="s">
        <v>1610</v>
      </c>
      <c r="C250" s="76" t="s">
        <v>2179</v>
      </c>
      <c r="D250" s="77" t="s">
        <v>2256</v>
      </c>
      <c r="E250" s="78"/>
      <c r="F250" s="77"/>
      <c r="G250" s="165" t="s">
        <v>126</v>
      </c>
      <c r="H250" s="75"/>
      <c r="I250" s="77"/>
      <c r="J250" s="79">
        <v>308.95</v>
      </c>
      <c r="K250" s="166"/>
      <c r="L250" s="167" t="s">
        <v>1610</v>
      </c>
      <c r="M250" s="168">
        <f t="shared" si="9"/>
        <v>0</v>
      </c>
      <c r="N250" s="169">
        <v>308.95</v>
      </c>
      <c r="O250" s="170">
        <f t="shared" si="10"/>
        <v>0</v>
      </c>
      <c r="P250">
        <f t="shared" si="11"/>
        <v>0</v>
      </c>
    </row>
    <row r="251" spans="1:16" ht="12.75">
      <c r="A251" s="164">
        <v>932</v>
      </c>
      <c r="B251" s="75" t="s">
        <v>1610</v>
      </c>
      <c r="C251" s="76" t="s">
        <v>2179</v>
      </c>
      <c r="D251" s="77" t="s">
        <v>2256</v>
      </c>
      <c r="E251" s="78"/>
      <c r="F251" s="77"/>
      <c r="G251" s="165" t="s">
        <v>126</v>
      </c>
      <c r="H251" s="75"/>
      <c r="I251" s="77"/>
      <c r="J251" s="79">
        <v>44.45</v>
      </c>
      <c r="K251" s="166"/>
      <c r="L251" s="167" t="s">
        <v>1610</v>
      </c>
      <c r="M251" s="168">
        <f t="shared" si="9"/>
        <v>0</v>
      </c>
      <c r="N251" s="169">
        <v>44.45</v>
      </c>
      <c r="O251" s="170">
        <f t="shared" si="10"/>
        <v>0</v>
      </c>
      <c r="P251">
        <f t="shared" si="11"/>
        <v>0</v>
      </c>
    </row>
    <row r="252" spans="1:16" ht="12.75">
      <c r="A252" s="164">
        <v>933</v>
      </c>
      <c r="B252" s="75" t="s">
        <v>1610</v>
      </c>
      <c r="C252" s="76" t="s">
        <v>2179</v>
      </c>
      <c r="D252" s="77" t="s">
        <v>2257</v>
      </c>
      <c r="E252" s="78"/>
      <c r="F252" s="77"/>
      <c r="G252" s="165" t="s">
        <v>126</v>
      </c>
      <c r="H252" s="75"/>
      <c r="I252" s="77"/>
      <c r="J252" s="79">
        <v>129.98</v>
      </c>
      <c r="K252" s="166"/>
      <c r="L252" s="167" t="s">
        <v>1610</v>
      </c>
      <c r="M252" s="168">
        <f t="shared" si="9"/>
        <v>0</v>
      </c>
      <c r="N252" s="169">
        <v>129.98</v>
      </c>
      <c r="O252" s="170">
        <f t="shared" si="10"/>
        <v>0</v>
      </c>
      <c r="P252">
        <f t="shared" si="11"/>
        <v>0</v>
      </c>
    </row>
    <row r="253" spans="1:16" ht="12.75">
      <c r="A253" s="164">
        <v>934</v>
      </c>
      <c r="B253" s="75" t="s">
        <v>1610</v>
      </c>
      <c r="C253" s="76" t="s">
        <v>2179</v>
      </c>
      <c r="D253" s="77" t="s">
        <v>2258</v>
      </c>
      <c r="E253" s="78"/>
      <c r="F253" s="77"/>
      <c r="G253" s="165" t="s">
        <v>126</v>
      </c>
      <c r="H253" s="75"/>
      <c r="I253" s="77"/>
      <c r="J253" s="79">
        <v>96.27</v>
      </c>
      <c r="K253" s="166"/>
      <c r="L253" s="167" t="s">
        <v>1610</v>
      </c>
      <c r="M253" s="168">
        <f t="shared" si="9"/>
        <v>0</v>
      </c>
      <c r="N253" s="169">
        <v>96.27</v>
      </c>
      <c r="O253" s="170">
        <f t="shared" si="10"/>
        <v>0</v>
      </c>
      <c r="P253">
        <f t="shared" si="11"/>
        <v>0</v>
      </c>
    </row>
    <row r="254" spans="1:16" ht="12.75">
      <c r="A254" s="164">
        <v>937</v>
      </c>
      <c r="B254" s="75" t="s">
        <v>1485</v>
      </c>
      <c r="C254" s="76" t="s">
        <v>2259</v>
      </c>
      <c r="D254" s="77" t="s">
        <v>2260</v>
      </c>
      <c r="E254" s="78"/>
      <c r="F254" s="77"/>
      <c r="G254" s="165" t="s">
        <v>126</v>
      </c>
      <c r="H254" s="75"/>
      <c r="I254" s="77"/>
      <c r="J254" s="79">
        <v>5000</v>
      </c>
      <c r="K254" s="166"/>
      <c r="L254" s="167" t="s">
        <v>1485</v>
      </c>
      <c r="M254" s="168">
        <f t="shared" si="9"/>
        <v>0</v>
      </c>
      <c r="N254" s="169">
        <v>5000</v>
      </c>
      <c r="O254" s="170">
        <f t="shared" si="10"/>
        <v>0</v>
      </c>
      <c r="P254">
        <f t="shared" si="11"/>
        <v>0</v>
      </c>
    </row>
    <row r="255" spans="1:16" ht="12.75">
      <c r="A255" s="164">
        <v>964</v>
      </c>
      <c r="B255" s="75" t="s">
        <v>1544</v>
      </c>
      <c r="C255" s="76" t="s">
        <v>2196</v>
      </c>
      <c r="D255" s="77" t="s">
        <v>2261</v>
      </c>
      <c r="E255" s="78"/>
      <c r="F255" s="77"/>
      <c r="G255" s="165" t="s">
        <v>126</v>
      </c>
      <c r="H255" s="75"/>
      <c r="I255" s="77"/>
      <c r="J255" s="79">
        <v>278.06</v>
      </c>
      <c r="K255" s="166"/>
      <c r="L255" s="167" t="s">
        <v>1544</v>
      </c>
      <c r="M255" s="168">
        <f t="shared" si="9"/>
        <v>0</v>
      </c>
      <c r="N255" s="169">
        <v>278.06</v>
      </c>
      <c r="O255" s="170">
        <f t="shared" si="10"/>
        <v>0</v>
      </c>
      <c r="P255">
        <f t="shared" si="11"/>
        <v>0</v>
      </c>
    </row>
    <row r="256" spans="1:16" ht="12.75">
      <c r="A256" s="164">
        <v>965</v>
      </c>
      <c r="B256" s="75" t="s">
        <v>1544</v>
      </c>
      <c r="C256" s="76" t="s">
        <v>2196</v>
      </c>
      <c r="D256" s="77" t="s">
        <v>2262</v>
      </c>
      <c r="E256" s="78"/>
      <c r="F256" s="77"/>
      <c r="G256" s="165" t="s">
        <v>126</v>
      </c>
      <c r="H256" s="75"/>
      <c r="I256" s="77"/>
      <c r="J256" s="79">
        <v>49.28</v>
      </c>
      <c r="K256" s="166"/>
      <c r="L256" s="167" t="s">
        <v>1544</v>
      </c>
      <c r="M256" s="168">
        <f t="shared" si="9"/>
        <v>0</v>
      </c>
      <c r="N256" s="169">
        <v>49.28</v>
      </c>
      <c r="O256" s="170">
        <f t="shared" si="10"/>
        <v>0</v>
      </c>
      <c r="P256">
        <f t="shared" si="11"/>
        <v>0</v>
      </c>
    </row>
    <row r="257" spans="1:16" ht="12.75">
      <c r="A257" s="164">
        <v>976</v>
      </c>
      <c r="B257" s="75" t="s">
        <v>1544</v>
      </c>
      <c r="C257" s="76" t="s">
        <v>2136</v>
      </c>
      <c r="D257" s="77" t="s">
        <v>2263</v>
      </c>
      <c r="E257" s="78"/>
      <c r="F257" s="77"/>
      <c r="G257" s="165" t="s">
        <v>1606</v>
      </c>
      <c r="H257" s="75"/>
      <c r="I257" s="77"/>
      <c r="J257" s="79">
        <v>1000.07</v>
      </c>
      <c r="K257" s="166"/>
      <c r="L257" s="167" t="s">
        <v>1544</v>
      </c>
      <c r="M257" s="168">
        <f t="shared" si="9"/>
        <v>0</v>
      </c>
      <c r="N257" s="169">
        <v>1000.07</v>
      </c>
      <c r="O257" s="170">
        <f t="shared" si="10"/>
        <v>0</v>
      </c>
      <c r="P257">
        <f t="shared" si="11"/>
        <v>0</v>
      </c>
    </row>
    <row r="258" spans="1:16" ht="12.75">
      <c r="A258" s="164">
        <v>977</v>
      </c>
      <c r="B258" s="75" t="s">
        <v>1544</v>
      </c>
      <c r="C258" s="76" t="s">
        <v>2248</v>
      </c>
      <c r="D258" s="77" t="s">
        <v>2264</v>
      </c>
      <c r="E258" s="78"/>
      <c r="F258" s="77"/>
      <c r="G258" s="165" t="s">
        <v>126</v>
      </c>
      <c r="H258" s="75"/>
      <c r="I258" s="77"/>
      <c r="J258" s="79">
        <v>586.19</v>
      </c>
      <c r="K258" s="166"/>
      <c r="L258" s="167" t="s">
        <v>1544</v>
      </c>
      <c r="M258" s="168">
        <f t="shared" si="9"/>
        <v>0</v>
      </c>
      <c r="N258" s="169">
        <v>586.19</v>
      </c>
      <c r="O258" s="170">
        <f t="shared" si="10"/>
        <v>0</v>
      </c>
      <c r="P258">
        <f t="shared" si="11"/>
        <v>0</v>
      </c>
    </row>
    <row r="259" spans="1:16" ht="12.75">
      <c r="A259" s="164">
        <v>978</v>
      </c>
      <c r="B259" s="75" t="s">
        <v>1544</v>
      </c>
      <c r="C259" s="76" t="s">
        <v>2023</v>
      </c>
      <c r="D259" s="77" t="s">
        <v>2265</v>
      </c>
      <c r="E259" s="78"/>
      <c r="F259" s="77"/>
      <c r="G259" s="165" t="s">
        <v>126</v>
      </c>
      <c r="H259" s="75"/>
      <c r="I259" s="77"/>
      <c r="J259" s="79">
        <v>75.16</v>
      </c>
      <c r="K259" s="166"/>
      <c r="L259" s="167" t="s">
        <v>1544</v>
      </c>
      <c r="M259" s="168">
        <f t="shared" si="9"/>
        <v>0</v>
      </c>
      <c r="N259" s="169">
        <v>75.16</v>
      </c>
      <c r="O259" s="170">
        <f t="shared" si="10"/>
        <v>0</v>
      </c>
      <c r="P259">
        <f t="shared" si="11"/>
        <v>0</v>
      </c>
    </row>
    <row r="260" spans="1:16" ht="12.75">
      <c r="A260" s="164">
        <v>979</v>
      </c>
      <c r="B260" s="75" t="s">
        <v>1544</v>
      </c>
      <c r="C260" s="76" t="s">
        <v>2193</v>
      </c>
      <c r="D260" s="77" t="s">
        <v>2266</v>
      </c>
      <c r="E260" s="78"/>
      <c r="F260" s="77"/>
      <c r="G260" s="165" t="s">
        <v>126</v>
      </c>
      <c r="H260" s="75"/>
      <c r="I260" s="77"/>
      <c r="J260" s="79">
        <v>98.11</v>
      </c>
      <c r="K260" s="166"/>
      <c r="L260" s="167" t="s">
        <v>1544</v>
      </c>
      <c r="M260" s="168">
        <f t="shared" si="9"/>
        <v>0</v>
      </c>
      <c r="N260" s="169">
        <v>98.11</v>
      </c>
      <c r="O260" s="170">
        <f t="shared" si="10"/>
        <v>0</v>
      </c>
      <c r="P260">
        <f t="shared" si="11"/>
        <v>0</v>
      </c>
    </row>
    <row r="261" spans="1:16" ht="12.75">
      <c r="A261" s="164">
        <v>986</v>
      </c>
      <c r="B261" s="75" t="s">
        <v>1545</v>
      </c>
      <c r="C261" s="76" t="s">
        <v>2168</v>
      </c>
      <c r="D261" s="77" t="s">
        <v>2267</v>
      </c>
      <c r="E261" s="78"/>
      <c r="F261" s="77"/>
      <c r="G261" s="165" t="s">
        <v>126</v>
      </c>
      <c r="H261" s="75"/>
      <c r="I261" s="77"/>
      <c r="J261" s="79">
        <v>119.65</v>
      </c>
      <c r="K261" s="166"/>
      <c r="L261" s="167" t="s">
        <v>1545</v>
      </c>
      <c r="M261" s="168">
        <f t="shared" si="9"/>
        <v>0</v>
      </c>
      <c r="N261" s="169">
        <v>119.65</v>
      </c>
      <c r="O261" s="170">
        <f t="shared" si="10"/>
        <v>0</v>
      </c>
      <c r="P261">
        <f t="shared" si="11"/>
        <v>0</v>
      </c>
    </row>
    <row r="262" spans="1:16" ht="12.75">
      <c r="A262" s="164">
        <v>989</v>
      </c>
      <c r="B262" s="75" t="s">
        <v>1545</v>
      </c>
      <c r="C262" s="76" t="s">
        <v>2168</v>
      </c>
      <c r="D262" s="77" t="s">
        <v>2252</v>
      </c>
      <c r="E262" s="78"/>
      <c r="F262" s="77"/>
      <c r="G262" s="165" t="s">
        <v>126</v>
      </c>
      <c r="H262" s="75"/>
      <c r="I262" s="77"/>
      <c r="J262" s="79">
        <v>546.41</v>
      </c>
      <c r="K262" s="166"/>
      <c r="L262" s="167" t="s">
        <v>1545</v>
      </c>
      <c r="M262" s="168">
        <f t="shared" si="9"/>
        <v>0</v>
      </c>
      <c r="N262" s="169">
        <v>546.41</v>
      </c>
      <c r="O262" s="170">
        <f t="shared" si="10"/>
        <v>0</v>
      </c>
      <c r="P262">
        <f t="shared" si="11"/>
        <v>0</v>
      </c>
    </row>
    <row r="263" spans="1:16" ht="12.75">
      <c r="A263" s="164">
        <v>990</v>
      </c>
      <c r="B263" s="75" t="s">
        <v>1545</v>
      </c>
      <c r="C263" s="76" t="s">
        <v>2171</v>
      </c>
      <c r="D263" s="77" t="s">
        <v>2268</v>
      </c>
      <c r="E263" s="78"/>
      <c r="F263" s="77"/>
      <c r="G263" s="165" t="s">
        <v>126</v>
      </c>
      <c r="H263" s="75"/>
      <c r="I263" s="77"/>
      <c r="J263" s="79">
        <v>22.45</v>
      </c>
      <c r="K263" s="166"/>
      <c r="L263" s="167" t="s">
        <v>1545</v>
      </c>
      <c r="M263" s="168">
        <f t="shared" si="9"/>
        <v>0</v>
      </c>
      <c r="N263" s="169">
        <v>22.45</v>
      </c>
      <c r="O263" s="170">
        <f t="shared" si="10"/>
        <v>0</v>
      </c>
      <c r="P263">
        <f t="shared" si="11"/>
        <v>0</v>
      </c>
    </row>
    <row r="264" spans="1:16" ht="12.75">
      <c r="A264" s="164">
        <v>991</v>
      </c>
      <c r="B264" s="75" t="s">
        <v>1545</v>
      </c>
      <c r="C264" s="76" t="s">
        <v>2171</v>
      </c>
      <c r="D264" s="77" t="s">
        <v>2268</v>
      </c>
      <c r="E264" s="78"/>
      <c r="F264" s="77"/>
      <c r="G264" s="165" t="s">
        <v>126</v>
      </c>
      <c r="H264" s="75"/>
      <c r="I264" s="77"/>
      <c r="J264" s="79">
        <v>32.04</v>
      </c>
      <c r="K264" s="166"/>
      <c r="L264" s="167" t="s">
        <v>1545</v>
      </c>
      <c r="M264" s="168">
        <f aca="true" t="shared" si="12" ref="M264:M327">IF(K264&lt;&gt;"",L264-K264,0)</f>
        <v>0</v>
      </c>
      <c r="N264" s="169">
        <v>32.04</v>
      </c>
      <c r="O264" s="170">
        <f aca="true" t="shared" si="13" ref="O264:O327">IF(K264&lt;&gt;"",N264*M264,0)</f>
        <v>0</v>
      </c>
      <c r="P264">
        <f aca="true" t="shared" si="14" ref="P264:P327">IF(K264&lt;&gt;"",N264,0)</f>
        <v>0</v>
      </c>
    </row>
    <row r="265" spans="1:16" ht="12.75">
      <c r="A265" s="164">
        <v>992</v>
      </c>
      <c r="B265" s="75" t="s">
        <v>1545</v>
      </c>
      <c r="C265" s="76" t="s">
        <v>2171</v>
      </c>
      <c r="D265" s="77" t="s">
        <v>2268</v>
      </c>
      <c r="E265" s="78"/>
      <c r="F265" s="77"/>
      <c r="G265" s="165" t="s">
        <v>126</v>
      </c>
      <c r="H265" s="75"/>
      <c r="I265" s="77"/>
      <c r="J265" s="79">
        <v>301.39</v>
      </c>
      <c r="K265" s="166"/>
      <c r="L265" s="167" t="s">
        <v>1545</v>
      </c>
      <c r="M265" s="168">
        <f t="shared" si="12"/>
        <v>0</v>
      </c>
      <c r="N265" s="169">
        <v>301.39</v>
      </c>
      <c r="O265" s="170">
        <f t="shared" si="13"/>
        <v>0</v>
      </c>
      <c r="P265">
        <f t="shared" si="14"/>
        <v>0</v>
      </c>
    </row>
    <row r="266" spans="1:16" ht="12.75">
      <c r="A266" s="164">
        <v>1013</v>
      </c>
      <c r="B266" s="75" t="s">
        <v>1661</v>
      </c>
      <c r="C266" s="76" t="s">
        <v>2179</v>
      </c>
      <c r="D266" s="77" t="s">
        <v>2269</v>
      </c>
      <c r="E266" s="78"/>
      <c r="F266" s="77"/>
      <c r="G266" s="165" t="s">
        <v>126</v>
      </c>
      <c r="H266" s="75"/>
      <c r="I266" s="77"/>
      <c r="J266" s="79">
        <v>150.96</v>
      </c>
      <c r="K266" s="166"/>
      <c r="L266" s="167" t="s">
        <v>1661</v>
      </c>
      <c r="M266" s="168">
        <f t="shared" si="12"/>
        <v>0</v>
      </c>
      <c r="N266" s="169">
        <v>150.96</v>
      </c>
      <c r="O266" s="170">
        <f t="shared" si="13"/>
        <v>0</v>
      </c>
      <c r="P266">
        <f t="shared" si="14"/>
        <v>0</v>
      </c>
    </row>
    <row r="267" spans="1:16" ht="12.75">
      <c r="A267" s="164">
        <v>1014</v>
      </c>
      <c r="B267" s="75" t="s">
        <v>1661</v>
      </c>
      <c r="C267" s="76" t="s">
        <v>2179</v>
      </c>
      <c r="D267" s="77" t="s">
        <v>2270</v>
      </c>
      <c r="E267" s="78"/>
      <c r="F267" s="77"/>
      <c r="G267" s="165" t="s">
        <v>126</v>
      </c>
      <c r="H267" s="75"/>
      <c r="I267" s="77"/>
      <c r="J267" s="79">
        <v>168.7</v>
      </c>
      <c r="K267" s="166"/>
      <c r="L267" s="167" t="s">
        <v>1661</v>
      </c>
      <c r="M267" s="168">
        <f t="shared" si="12"/>
        <v>0</v>
      </c>
      <c r="N267" s="169">
        <v>168.7</v>
      </c>
      <c r="O267" s="170">
        <f t="shared" si="13"/>
        <v>0</v>
      </c>
      <c r="P267">
        <f t="shared" si="14"/>
        <v>0</v>
      </c>
    </row>
    <row r="268" spans="1:16" ht="12.75">
      <c r="A268" s="164">
        <v>1015</v>
      </c>
      <c r="B268" s="75" t="s">
        <v>1661</v>
      </c>
      <c r="C268" s="76" t="s">
        <v>2179</v>
      </c>
      <c r="D268" s="77" t="s">
        <v>2271</v>
      </c>
      <c r="E268" s="78"/>
      <c r="F268" s="77"/>
      <c r="G268" s="165" t="s">
        <v>126</v>
      </c>
      <c r="H268" s="75"/>
      <c r="I268" s="77"/>
      <c r="J268" s="79">
        <v>121.19</v>
      </c>
      <c r="K268" s="166"/>
      <c r="L268" s="167" t="s">
        <v>1661</v>
      </c>
      <c r="M268" s="168">
        <f t="shared" si="12"/>
        <v>0</v>
      </c>
      <c r="N268" s="169">
        <v>121.19</v>
      </c>
      <c r="O268" s="170">
        <f t="shared" si="13"/>
        <v>0</v>
      </c>
      <c r="P268">
        <f t="shared" si="14"/>
        <v>0</v>
      </c>
    </row>
    <row r="269" spans="1:16" ht="12.75">
      <c r="A269" s="164">
        <v>1016</v>
      </c>
      <c r="B269" s="75" t="s">
        <v>1661</v>
      </c>
      <c r="C269" s="76" t="s">
        <v>2179</v>
      </c>
      <c r="D269" s="77" t="s">
        <v>2272</v>
      </c>
      <c r="E269" s="78"/>
      <c r="F269" s="77"/>
      <c r="G269" s="165" t="s">
        <v>126</v>
      </c>
      <c r="H269" s="75"/>
      <c r="I269" s="77"/>
      <c r="J269" s="79">
        <v>154.34</v>
      </c>
      <c r="K269" s="166"/>
      <c r="L269" s="167" t="s">
        <v>1661</v>
      </c>
      <c r="M269" s="168">
        <f t="shared" si="12"/>
        <v>0</v>
      </c>
      <c r="N269" s="169">
        <v>154.34</v>
      </c>
      <c r="O269" s="170">
        <f t="shared" si="13"/>
        <v>0</v>
      </c>
      <c r="P269">
        <f t="shared" si="14"/>
        <v>0</v>
      </c>
    </row>
    <row r="270" spans="1:16" ht="12.75">
      <c r="A270" s="164">
        <v>1017</v>
      </c>
      <c r="B270" s="75" t="s">
        <v>1661</v>
      </c>
      <c r="C270" s="76" t="s">
        <v>2179</v>
      </c>
      <c r="D270" s="77" t="s">
        <v>2273</v>
      </c>
      <c r="E270" s="78"/>
      <c r="F270" s="77"/>
      <c r="G270" s="165" t="s">
        <v>126</v>
      </c>
      <c r="H270" s="75"/>
      <c r="I270" s="77"/>
      <c r="J270" s="79">
        <v>179.69</v>
      </c>
      <c r="K270" s="166"/>
      <c r="L270" s="167" t="s">
        <v>1661</v>
      </c>
      <c r="M270" s="168">
        <f t="shared" si="12"/>
        <v>0</v>
      </c>
      <c r="N270" s="169">
        <v>179.69</v>
      </c>
      <c r="O270" s="170">
        <f t="shared" si="13"/>
        <v>0</v>
      </c>
      <c r="P270">
        <f t="shared" si="14"/>
        <v>0</v>
      </c>
    </row>
    <row r="271" spans="1:16" ht="12.75">
      <c r="A271" s="164">
        <v>1018</v>
      </c>
      <c r="B271" s="75" t="s">
        <v>1661</v>
      </c>
      <c r="C271" s="76" t="s">
        <v>2179</v>
      </c>
      <c r="D271" s="77" t="s">
        <v>2274</v>
      </c>
      <c r="E271" s="78"/>
      <c r="F271" s="77"/>
      <c r="G271" s="165" t="s">
        <v>126</v>
      </c>
      <c r="H271" s="75"/>
      <c r="I271" s="77"/>
      <c r="J271" s="79">
        <v>307.07</v>
      </c>
      <c r="K271" s="166"/>
      <c r="L271" s="167" t="s">
        <v>1661</v>
      </c>
      <c r="M271" s="168">
        <f t="shared" si="12"/>
        <v>0</v>
      </c>
      <c r="N271" s="169">
        <v>307.07</v>
      </c>
      <c r="O271" s="170">
        <f t="shared" si="13"/>
        <v>0</v>
      </c>
      <c r="P271">
        <f t="shared" si="14"/>
        <v>0</v>
      </c>
    </row>
    <row r="272" spans="1:16" ht="12.75">
      <c r="A272" s="164">
        <v>1019</v>
      </c>
      <c r="B272" s="75" t="s">
        <v>1661</v>
      </c>
      <c r="C272" s="76" t="s">
        <v>2179</v>
      </c>
      <c r="D272" s="77" t="s">
        <v>2269</v>
      </c>
      <c r="E272" s="78"/>
      <c r="F272" s="77"/>
      <c r="G272" s="165" t="s">
        <v>126</v>
      </c>
      <c r="H272" s="75"/>
      <c r="I272" s="77"/>
      <c r="J272" s="79">
        <v>33.81</v>
      </c>
      <c r="K272" s="166"/>
      <c r="L272" s="167" t="s">
        <v>1661</v>
      </c>
      <c r="M272" s="168">
        <f t="shared" si="12"/>
        <v>0</v>
      </c>
      <c r="N272" s="169">
        <v>33.81</v>
      </c>
      <c r="O272" s="170">
        <f t="shared" si="13"/>
        <v>0</v>
      </c>
      <c r="P272">
        <f t="shared" si="14"/>
        <v>0</v>
      </c>
    </row>
    <row r="273" spans="1:16" ht="12.75">
      <c r="A273" s="164">
        <v>1020</v>
      </c>
      <c r="B273" s="75" t="s">
        <v>1661</v>
      </c>
      <c r="C273" s="76" t="s">
        <v>2179</v>
      </c>
      <c r="D273" s="77" t="s">
        <v>2275</v>
      </c>
      <c r="E273" s="78"/>
      <c r="F273" s="77"/>
      <c r="G273" s="165" t="s">
        <v>126</v>
      </c>
      <c r="H273" s="75"/>
      <c r="I273" s="77"/>
      <c r="J273" s="79">
        <v>129.98</v>
      </c>
      <c r="K273" s="166"/>
      <c r="L273" s="167" t="s">
        <v>1661</v>
      </c>
      <c r="M273" s="168">
        <f t="shared" si="12"/>
        <v>0</v>
      </c>
      <c r="N273" s="169">
        <v>129.98</v>
      </c>
      <c r="O273" s="170">
        <f t="shared" si="13"/>
        <v>0</v>
      </c>
      <c r="P273">
        <f t="shared" si="14"/>
        <v>0</v>
      </c>
    </row>
    <row r="274" spans="1:16" ht="12.75">
      <c r="A274" s="164">
        <v>1021</v>
      </c>
      <c r="B274" s="75" t="s">
        <v>1661</v>
      </c>
      <c r="C274" s="76" t="s">
        <v>2179</v>
      </c>
      <c r="D274" s="77" t="s">
        <v>2276</v>
      </c>
      <c r="E274" s="78"/>
      <c r="F274" s="77"/>
      <c r="G274" s="165" t="s">
        <v>126</v>
      </c>
      <c r="H274" s="75"/>
      <c r="I274" s="77"/>
      <c r="J274" s="79">
        <v>96.27</v>
      </c>
      <c r="K274" s="166"/>
      <c r="L274" s="167" t="s">
        <v>1661</v>
      </c>
      <c r="M274" s="168">
        <f t="shared" si="12"/>
        <v>0</v>
      </c>
      <c r="N274" s="169">
        <v>96.27</v>
      </c>
      <c r="O274" s="170">
        <f t="shared" si="13"/>
        <v>0</v>
      </c>
      <c r="P274">
        <f t="shared" si="14"/>
        <v>0</v>
      </c>
    </row>
    <row r="275" spans="1:16" ht="12.75">
      <c r="A275" s="164">
        <v>1036</v>
      </c>
      <c r="B275" s="75" t="s">
        <v>1642</v>
      </c>
      <c r="C275" s="76" t="s">
        <v>2179</v>
      </c>
      <c r="D275" s="77" t="s">
        <v>2277</v>
      </c>
      <c r="E275" s="78"/>
      <c r="F275" s="77"/>
      <c r="G275" s="165" t="s">
        <v>126</v>
      </c>
      <c r="H275" s="75"/>
      <c r="I275" s="77"/>
      <c r="J275" s="79">
        <v>1848</v>
      </c>
      <c r="K275" s="166"/>
      <c r="L275" s="167" t="s">
        <v>1642</v>
      </c>
      <c r="M275" s="168">
        <f t="shared" si="12"/>
        <v>0</v>
      </c>
      <c r="N275" s="169">
        <v>1848</v>
      </c>
      <c r="O275" s="170">
        <f t="shared" si="13"/>
        <v>0</v>
      </c>
      <c r="P275">
        <f t="shared" si="14"/>
        <v>0</v>
      </c>
    </row>
    <row r="276" spans="1:16" ht="12.75">
      <c r="A276" s="164">
        <v>1037</v>
      </c>
      <c r="B276" s="75" t="s">
        <v>1652</v>
      </c>
      <c r="C276" s="76" t="s">
        <v>2278</v>
      </c>
      <c r="D276" s="77" t="s">
        <v>2279</v>
      </c>
      <c r="E276" s="78"/>
      <c r="F276" s="77"/>
      <c r="G276" s="165" t="s">
        <v>126</v>
      </c>
      <c r="H276" s="75"/>
      <c r="I276" s="77"/>
      <c r="J276" s="79">
        <v>1120</v>
      </c>
      <c r="K276" s="166"/>
      <c r="L276" s="167" t="s">
        <v>1652</v>
      </c>
      <c r="M276" s="168">
        <f t="shared" si="12"/>
        <v>0</v>
      </c>
      <c r="N276" s="169">
        <v>1120</v>
      </c>
      <c r="O276" s="170">
        <f t="shared" si="13"/>
        <v>0</v>
      </c>
      <c r="P276">
        <f t="shared" si="14"/>
        <v>0</v>
      </c>
    </row>
    <row r="277" spans="1:16" ht="12.75">
      <c r="A277" s="164">
        <v>1079</v>
      </c>
      <c r="B277" s="75" t="s">
        <v>1682</v>
      </c>
      <c r="C277" s="76" t="s">
        <v>2196</v>
      </c>
      <c r="D277" s="77" t="s">
        <v>2280</v>
      </c>
      <c r="E277" s="78"/>
      <c r="F277" s="77"/>
      <c r="G277" s="165" t="s">
        <v>126</v>
      </c>
      <c r="H277" s="75"/>
      <c r="I277" s="77"/>
      <c r="J277" s="79">
        <v>262.62</v>
      </c>
      <c r="K277" s="166"/>
      <c r="L277" s="167" t="s">
        <v>1682</v>
      </c>
      <c r="M277" s="168">
        <f t="shared" si="12"/>
        <v>0</v>
      </c>
      <c r="N277" s="169">
        <v>262.62</v>
      </c>
      <c r="O277" s="170">
        <f t="shared" si="13"/>
        <v>0</v>
      </c>
      <c r="P277">
        <f t="shared" si="14"/>
        <v>0</v>
      </c>
    </row>
    <row r="278" spans="1:16" ht="12.75">
      <c r="A278" s="164">
        <v>1080</v>
      </c>
      <c r="B278" s="75" t="s">
        <v>1682</v>
      </c>
      <c r="C278" s="76" t="s">
        <v>2196</v>
      </c>
      <c r="D278" s="77" t="s">
        <v>2281</v>
      </c>
      <c r="E278" s="78"/>
      <c r="F278" s="77"/>
      <c r="G278" s="165" t="s">
        <v>126</v>
      </c>
      <c r="H278" s="75"/>
      <c r="I278" s="77"/>
      <c r="J278" s="79">
        <v>51.5</v>
      </c>
      <c r="K278" s="166"/>
      <c r="L278" s="167" t="s">
        <v>1682</v>
      </c>
      <c r="M278" s="168">
        <f t="shared" si="12"/>
        <v>0</v>
      </c>
      <c r="N278" s="169">
        <v>51.5</v>
      </c>
      <c r="O278" s="170">
        <f t="shared" si="13"/>
        <v>0</v>
      </c>
      <c r="P278">
        <f t="shared" si="14"/>
        <v>0</v>
      </c>
    </row>
    <row r="279" spans="1:16" ht="12.75">
      <c r="A279" s="164">
        <v>1082</v>
      </c>
      <c r="B279" s="75" t="s">
        <v>1682</v>
      </c>
      <c r="C279" s="76" t="s">
        <v>2023</v>
      </c>
      <c r="D279" s="77" t="s">
        <v>2282</v>
      </c>
      <c r="E279" s="78"/>
      <c r="F279" s="77"/>
      <c r="G279" s="165" t="s">
        <v>126</v>
      </c>
      <c r="H279" s="75"/>
      <c r="I279" s="77"/>
      <c r="J279" s="79">
        <v>75.16</v>
      </c>
      <c r="K279" s="166"/>
      <c r="L279" s="167" t="s">
        <v>1682</v>
      </c>
      <c r="M279" s="168">
        <f t="shared" si="12"/>
        <v>0</v>
      </c>
      <c r="N279" s="169">
        <v>75.16</v>
      </c>
      <c r="O279" s="170">
        <f t="shared" si="13"/>
        <v>0</v>
      </c>
      <c r="P279">
        <f t="shared" si="14"/>
        <v>0</v>
      </c>
    </row>
    <row r="280" spans="1:16" ht="12.75">
      <c r="A280" s="164">
        <v>1083</v>
      </c>
      <c r="B280" s="75" t="s">
        <v>1682</v>
      </c>
      <c r="C280" s="76" t="s">
        <v>2193</v>
      </c>
      <c r="D280" s="77" t="s">
        <v>2283</v>
      </c>
      <c r="E280" s="78"/>
      <c r="F280" s="77"/>
      <c r="G280" s="165" t="s">
        <v>126</v>
      </c>
      <c r="H280" s="75"/>
      <c r="I280" s="77"/>
      <c r="J280" s="79">
        <v>98.1</v>
      </c>
      <c r="K280" s="166"/>
      <c r="L280" s="167" t="s">
        <v>1682</v>
      </c>
      <c r="M280" s="168">
        <f t="shared" si="12"/>
        <v>0</v>
      </c>
      <c r="N280" s="169">
        <v>98.1</v>
      </c>
      <c r="O280" s="170">
        <f t="shared" si="13"/>
        <v>0</v>
      </c>
      <c r="P280">
        <f t="shared" si="14"/>
        <v>0</v>
      </c>
    </row>
    <row r="281" spans="1:16" ht="12.75">
      <c r="A281" s="164">
        <v>1084</v>
      </c>
      <c r="B281" s="75" t="s">
        <v>1682</v>
      </c>
      <c r="C281" s="76" t="s">
        <v>2136</v>
      </c>
      <c r="D281" s="77" t="s">
        <v>2284</v>
      </c>
      <c r="E281" s="78"/>
      <c r="F281" s="77"/>
      <c r="G281" s="165" t="s">
        <v>126</v>
      </c>
      <c r="H281" s="75"/>
      <c r="I281" s="77"/>
      <c r="J281" s="79">
        <v>1000.07</v>
      </c>
      <c r="K281" s="166"/>
      <c r="L281" s="167" t="s">
        <v>1682</v>
      </c>
      <c r="M281" s="168">
        <f t="shared" si="12"/>
        <v>0</v>
      </c>
      <c r="N281" s="169">
        <v>1000.07</v>
      </c>
      <c r="O281" s="170">
        <f t="shared" si="13"/>
        <v>0</v>
      </c>
      <c r="P281">
        <f t="shared" si="14"/>
        <v>0</v>
      </c>
    </row>
    <row r="282" spans="1:16" ht="12.75">
      <c r="A282" s="164">
        <v>1086</v>
      </c>
      <c r="B282" s="75" t="s">
        <v>1682</v>
      </c>
      <c r="C282" s="76" t="s">
        <v>2248</v>
      </c>
      <c r="D282" s="77" t="s">
        <v>2285</v>
      </c>
      <c r="E282" s="78"/>
      <c r="F282" s="77"/>
      <c r="G282" s="165" t="s">
        <v>126</v>
      </c>
      <c r="H282" s="75"/>
      <c r="I282" s="77"/>
      <c r="J282" s="79">
        <v>586.19</v>
      </c>
      <c r="K282" s="166"/>
      <c r="L282" s="167" t="s">
        <v>1682</v>
      </c>
      <c r="M282" s="168">
        <f t="shared" si="12"/>
        <v>0</v>
      </c>
      <c r="N282" s="169">
        <v>586.19</v>
      </c>
      <c r="O282" s="170">
        <f t="shared" si="13"/>
        <v>0</v>
      </c>
      <c r="P282">
        <f t="shared" si="14"/>
        <v>0</v>
      </c>
    </row>
    <row r="283" spans="1:16" ht="12.75">
      <c r="A283" s="164">
        <v>1092</v>
      </c>
      <c r="B283" s="75" t="s">
        <v>1682</v>
      </c>
      <c r="C283" s="76" t="s">
        <v>2168</v>
      </c>
      <c r="D283" s="77" t="s">
        <v>2286</v>
      </c>
      <c r="E283" s="78"/>
      <c r="F283" s="77"/>
      <c r="G283" s="165" t="s">
        <v>126</v>
      </c>
      <c r="H283" s="75"/>
      <c r="I283" s="77"/>
      <c r="J283" s="79">
        <v>113</v>
      </c>
      <c r="K283" s="166"/>
      <c r="L283" s="167" t="s">
        <v>1682</v>
      </c>
      <c r="M283" s="168">
        <f t="shared" si="12"/>
        <v>0</v>
      </c>
      <c r="N283" s="169">
        <v>113</v>
      </c>
      <c r="O283" s="170">
        <f t="shared" si="13"/>
        <v>0</v>
      </c>
      <c r="P283">
        <f t="shared" si="14"/>
        <v>0</v>
      </c>
    </row>
    <row r="284" spans="1:16" ht="12.75">
      <c r="A284" s="164">
        <v>1094</v>
      </c>
      <c r="B284" s="75" t="s">
        <v>1682</v>
      </c>
      <c r="C284" s="76" t="s">
        <v>2171</v>
      </c>
      <c r="D284" s="77" t="s">
        <v>2287</v>
      </c>
      <c r="E284" s="78"/>
      <c r="F284" s="77"/>
      <c r="G284" s="165" t="s">
        <v>126</v>
      </c>
      <c r="H284" s="75"/>
      <c r="I284" s="77"/>
      <c r="J284" s="79">
        <v>22.45</v>
      </c>
      <c r="K284" s="166"/>
      <c r="L284" s="167" t="s">
        <v>1682</v>
      </c>
      <c r="M284" s="168">
        <f t="shared" si="12"/>
        <v>0</v>
      </c>
      <c r="N284" s="169">
        <v>22.45</v>
      </c>
      <c r="O284" s="170">
        <f t="shared" si="13"/>
        <v>0</v>
      </c>
      <c r="P284">
        <f t="shared" si="14"/>
        <v>0</v>
      </c>
    </row>
    <row r="285" spans="1:16" ht="12.75">
      <c r="A285" s="164">
        <v>1095</v>
      </c>
      <c r="B285" s="75" t="s">
        <v>1682</v>
      </c>
      <c r="C285" s="76" t="s">
        <v>2171</v>
      </c>
      <c r="D285" s="77" t="s">
        <v>2287</v>
      </c>
      <c r="E285" s="78"/>
      <c r="F285" s="77"/>
      <c r="G285" s="165" t="s">
        <v>126</v>
      </c>
      <c r="H285" s="75"/>
      <c r="I285" s="77"/>
      <c r="J285" s="79">
        <v>333.44</v>
      </c>
      <c r="K285" s="166"/>
      <c r="L285" s="167" t="s">
        <v>1682</v>
      </c>
      <c r="M285" s="168">
        <f t="shared" si="12"/>
        <v>0</v>
      </c>
      <c r="N285" s="169">
        <v>333.44</v>
      </c>
      <c r="O285" s="170">
        <f t="shared" si="13"/>
        <v>0</v>
      </c>
      <c r="P285">
        <f t="shared" si="14"/>
        <v>0</v>
      </c>
    </row>
    <row r="286" spans="1:16" ht="12.75">
      <c r="A286" s="164">
        <v>1097</v>
      </c>
      <c r="B286" s="75" t="s">
        <v>1682</v>
      </c>
      <c r="C286" s="76" t="s">
        <v>2168</v>
      </c>
      <c r="D286" s="77" t="s">
        <v>2288</v>
      </c>
      <c r="E286" s="78"/>
      <c r="F286" s="77"/>
      <c r="G286" s="165" t="s">
        <v>126</v>
      </c>
      <c r="H286" s="75"/>
      <c r="I286" s="77"/>
      <c r="J286" s="79">
        <v>546.41</v>
      </c>
      <c r="K286" s="166"/>
      <c r="L286" s="167" t="s">
        <v>1682</v>
      </c>
      <c r="M286" s="168">
        <f t="shared" si="12"/>
        <v>0</v>
      </c>
      <c r="N286" s="169">
        <v>546.41</v>
      </c>
      <c r="O286" s="170">
        <f t="shared" si="13"/>
        <v>0</v>
      </c>
      <c r="P286">
        <f t="shared" si="14"/>
        <v>0</v>
      </c>
    </row>
    <row r="287" spans="1:16" ht="12.75">
      <c r="A287" s="164">
        <v>1117</v>
      </c>
      <c r="B287" s="75" t="s">
        <v>1682</v>
      </c>
      <c r="C287" s="76" t="s">
        <v>2179</v>
      </c>
      <c r="D287" s="77" t="s">
        <v>2289</v>
      </c>
      <c r="E287" s="78"/>
      <c r="F287" s="77"/>
      <c r="G287" s="165" t="s">
        <v>126</v>
      </c>
      <c r="H287" s="75"/>
      <c r="I287" s="77"/>
      <c r="J287" s="79">
        <v>96.27</v>
      </c>
      <c r="K287" s="166"/>
      <c r="L287" s="167" t="s">
        <v>1682</v>
      </c>
      <c r="M287" s="168">
        <f t="shared" si="12"/>
        <v>0</v>
      </c>
      <c r="N287" s="169">
        <v>96.27</v>
      </c>
      <c r="O287" s="170">
        <f t="shared" si="13"/>
        <v>0</v>
      </c>
      <c r="P287">
        <f t="shared" si="14"/>
        <v>0</v>
      </c>
    </row>
    <row r="288" spans="1:16" ht="12.75">
      <c r="A288" s="164">
        <v>1118</v>
      </c>
      <c r="B288" s="75" t="s">
        <v>1682</v>
      </c>
      <c r="C288" s="76" t="s">
        <v>2179</v>
      </c>
      <c r="D288" s="77" t="s">
        <v>2290</v>
      </c>
      <c r="E288" s="78"/>
      <c r="F288" s="77"/>
      <c r="G288" s="165" t="s">
        <v>126</v>
      </c>
      <c r="H288" s="75"/>
      <c r="I288" s="77"/>
      <c r="J288" s="79">
        <v>121.19</v>
      </c>
      <c r="K288" s="166"/>
      <c r="L288" s="167" t="s">
        <v>1682</v>
      </c>
      <c r="M288" s="168">
        <f t="shared" si="12"/>
        <v>0</v>
      </c>
      <c r="N288" s="169">
        <v>121.19</v>
      </c>
      <c r="O288" s="170">
        <f t="shared" si="13"/>
        <v>0</v>
      </c>
      <c r="P288">
        <f t="shared" si="14"/>
        <v>0</v>
      </c>
    </row>
    <row r="289" spans="1:16" ht="12.75">
      <c r="A289" s="164">
        <v>1119</v>
      </c>
      <c r="B289" s="75" t="s">
        <v>1682</v>
      </c>
      <c r="C289" s="76" t="s">
        <v>2179</v>
      </c>
      <c r="D289" s="77" t="s">
        <v>2291</v>
      </c>
      <c r="E289" s="78"/>
      <c r="F289" s="77"/>
      <c r="G289" s="165" t="s">
        <v>126</v>
      </c>
      <c r="H289" s="75"/>
      <c r="I289" s="77"/>
      <c r="J289" s="79">
        <v>308.95</v>
      </c>
      <c r="K289" s="166"/>
      <c r="L289" s="167" t="s">
        <v>1682</v>
      </c>
      <c r="M289" s="168">
        <f t="shared" si="12"/>
        <v>0</v>
      </c>
      <c r="N289" s="169">
        <v>308.95</v>
      </c>
      <c r="O289" s="170">
        <f t="shared" si="13"/>
        <v>0</v>
      </c>
      <c r="P289">
        <f t="shared" si="14"/>
        <v>0</v>
      </c>
    </row>
    <row r="290" spans="1:16" ht="12.75">
      <c r="A290" s="164">
        <v>1120</v>
      </c>
      <c r="B290" s="75" t="s">
        <v>1682</v>
      </c>
      <c r="C290" s="76" t="s">
        <v>2179</v>
      </c>
      <c r="D290" s="77" t="s">
        <v>2292</v>
      </c>
      <c r="E290" s="78"/>
      <c r="F290" s="77"/>
      <c r="G290" s="165" t="s">
        <v>126</v>
      </c>
      <c r="H290" s="75"/>
      <c r="I290" s="77"/>
      <c r="J290" s="79">
        <v>154.34</v>
      </c>
      <c r="K290" s="166"/>
      <c r="L290" s="167" t="s">
        <v>1682</v>
      </c>
      <c r="M290" s="168">
        <f t="shared" si="12"/>
        <v>0</v>
      </c>
      <c r="N290" s="169">
        <v>154.34</v>
      </c>
      <c r="O290" s="170">
        <f t="shared" si="13"/>
        <v>0</v>
      </c>
      <c r="P290">
        <f t="shared" si="14"/>
        <v>0</v>
      </c>
    </row>
    <row r="291" spans="1:16" ht="12.75">
      <c r="A291" s="164">
        <v>1121</v>
      </c>
      <c r="B291" s="75" t="s">
        <v>1682</v>
      </c>
      <c r="C291" s="76" t="s">
        <v>2179</v>
      </c>
      <c r="D291" s="77" t="s">
        <v>2293</v>
      </c>
      <c r="E291" s="78"/>
      <c r="F291" s="77"/>
      <c r="G291" s="165" t="s">
        <v>126</v>
      </c>
      <c r="H291" s="75"/>
      <c r="I291" s="77"/>
      <c r="J291" s="79">
        <v>31.93</v>
      </c>
      <c r="K291" s="166"/>
      <c r="L291" s="167" t="s">
        <v>1682</v>
      </c>
      <c r="M291" s="168">
        <f t="shared" si="12"/>
        <v>0</v>
      </c>
      <c r="N291" s="169">
        <v>31.93</v>
      </c>
      <c r="O291" s="170">
        <f t="shared" si="13"/>
        <v>0</v>
      </c>
      <c r="P291">
        <f t="shared" si="14"/>
        <v>0</v>
      </c>
    </row>
    <row r="292" spans="1:16" ht="12.75">
      <c r="A292" s="164">
        <v>1122</v>
      </c>
      <c r="B292" s="75" t="s">
        <v>1682</v>
      </c>
      <c r="C292" s="76" t="s">
        <v>2179</v>
      </c>
      <c r="D292" s="77" t="s">
        <v>2294</v>
      </c>
      <c r="E292" s="78"/>
      <c r="F292" s="77"/>
      <c r="G292" s="165" t="s">
        <v>126</v>
      </c>
      <c r="H292" s="75"/>
      <c r="I292" s="77"/>
      <c r="J292" s="79">
        <v>179.69</v>
      </c>
      <c r="K292" s="166"/>
      <c r="L292" s="167" t="s">
        <v>1682</v>
      </c>
      <c r="M292" s="168">
        <f t="shared" si="12"/>
        <v>0</v>
      </c>
      <c r="N292" s="169">
        <v>179.69</v>
      </c>
      <c r="O292" s="170">
        <f t="shared" si="13"/>
        <v>0</v>
      </c>
      <c r="P292">
        <f t="shared" si="14"/>
        <v>0</v>
      </c>
    </row>
    <row r="293" spans="1:16" ht="12.75">
      <c r="A293" s="164">
        <v>1123</v>
      </c>
      <c r="B293" s="75" t="s">
        <v>1682</v>
      </c>
      <c r="C293" s="76" t="s">
        <v>2179</v>
      </c>
      <c r="D293" s="77" t="s">
        <v>2295</v>
      </c>
      <c r="E293" s="78"/>
      <c r="F293" s="77"/>
      <c r="G293" s="165" t="s">
        <v>126</v>
      </c>
      <c r="H293" s="75"/>
      <c r="I293" s="77"/>
      <c r="J293" s="79">
        <v>129.98</v>
      </c>
      <c r="K293" s="166"/>
      <c r="L293" s="167" t="s">
        <v>1682</v>
      </c>
      <c r="M293" s="168">
        <f t="shared" si="12"/>
        <v>0</v>
      </c>
      <c r="N293" s="169">
        <v>129.98</v>
      </c>
      <c r="O293" s="170">
        <f t="shared" si="13"/>
        <v>0</v>
      </c>
      <c r="P293">
        <f t="shared" si="14"/>
        <v>0</v>
      </c>
    </row>
    <row r="294" spans="1:16" ht="12.75">
      <c r="A294" s="164">
        <v>1124</v>
      </c>
      <c r="B294" s="75" t="s">
        <v>1682</v>
      </c>
      <c r="C294" s="76" t="s">
        <v>2179</v>
      </c>
      <c r="D294" s="77" t="s">
        <v>2296</v>
      </c>
      <c r="E294" s="78"/>
      <c r="F294" s="77"/>
      <c r="G294" s="165" t="s">
        <v>126</v>
      </c>
      <c r="H294" s="75"/>
      <c r="I294" s="77"/>
      <c r="J294" s="79">
        <v>168.7</v>
      </c>
      <c r="K294" s="166"/>
      <c r="L294" s="167" t="s">
        <v>1682</v>
      </c>
      <c r="M294" s="168">
        <f t="shared" si="12"/>
        <v>0</v>
      </c>
      <c r="N294" s="169">
        <v>168.7</v>
      </c>
      <c r="O294" s="170">
        <f t="shared" si="13"/>
        <v>0</v>
      </c>
      <c r="P294">
        <f t="shared" si="14"/>
        <v>0</v>
      </c>
    </row>
    <row r="295" spans="1:16" ht="12.75">
      <c r="A295" s="164">
        <v>1125</v>
      </c>
      <c r="B295" s="75" t="s">
        <v>1682</v>
      </c>
      <c r="C295" s="76" t="s">
        <v>2179</v>
      </c>
      <c r="D295" s="77" t="s">
        <v>2293</v>
      </c>
      <c r="E295" s="78"/>
      <c r="F295" s="77"/>
      <c r="G295" s="165" t="s">
        <v>126</v>
      </c>
      <c r="H295" s="75"/>
      <c r="I295" s="77"/>
      <c r="J295" s="79">
        <v>150.96</v>
      </c>
      <c r="K295" s="166"/>
      <c r="L295" s="167" t="s">
        <v>1682</v>
      </c>
      <c r="M295" s="168">
        <f t="shared" si="12"/>
        <v>0</v>
      </c>
      <c r="N295" s="169">
        <v>150.96</v>
      </c>
      <c r="O295" s="170">
        <f t="shared" si="13"/>
        <v>0</v>
      </c>
      <c r="P295">
        <f t="shared" si="14"/>
        <v>0</v>
      </c>
    </row>
    <row r="296" spans="1:16" ht="12.75">
      <c r="A296" s="164">
        <v>1133</v>
      </c>
      <c r="B296" s="75" t="s">
        <v>1679</v>
      </c>
      <c r="C296" s="76" t="s">
        <v>2297</v>
      </c>
      <c r="D296" s="77" t="s">
        <v>2298</v>
      </c>
      <c r="E296" s="78"/>
      <c r="F296" s="77"/>
      <c r="G296" s="165" t="s">
        <v>126</v>
      </c>
      <c r="H296" s="75"/>
      <c r="I296" s="77"/>
      <c r="J296" s="79">
        <v>11471.47</v>
      </c>
      <c r="K296" s="166"/>
      <c r="L296" s="167" t="s">
        <v>1679</v>
      </c>
      <c r="M296" s="168">
        <f t="shared" si="12"/>
        <v>0</v>
      </c>
      <c r="N296" s="169">
        <v>11471.47</v>
      </c>
      <c r="O296" s="170">
        <f t="shared" si="13"/>
        <v>0</v>
      </c>
      <c r="P296">
        <f t="shared" si="14"/>
        <v>0</v>
      </c>
    </row>
    <row r="297" spans="1:16" ht="12.75">
      <c r="A297" s="164">
        <v>1134</v>
      </c>
      <c r="B297" s="75" t="s">
        <v>1679</v>
      </c>
      <c r="C297" s="76" t="s">
        <v>2297</v>
      </c>
      <c r="D297" s="77" t="s">
        <v>2299</v>
      </c>
      <c r="E297" s="78"/>
      <c r="F297" s="77"/>
      <c r="G297" s="165" t="s">
        <v>126</v>
      </c>
      <c r="H297" s="75"/>
      <c r="I297" s="77"/>
      <c r="J297" s="79">
        <v>1483.31</v>
      </c>
      <c r="K297" s="166"/>
      <c r="L297" s="167" t="s">
        <v>1679</v>
      </c>
      <c r="M297" s="168">
        <f t="shared" si="12"/>
        <v>0</v>
      </c>
      <c r="N297" s="169">
        <v>1483.31</v>
      </c>
      <c r="O297" s="170">
        <f t="shared" si="13"/>
        <v>0</v>
      </c>
      <c r="P297">
        <f t="shared" si="14"/>
        <v>0</v>
      </c>
    </row>
    <row r="298" spans="1:16" ht="12.75">
      <c r="A298" s="164">
        <v>1135</v>
      </c>
      <c r="B298" s="75" t="s">
        <v>1679</v>
      </c>
      <c r="C298" s="76" t="s">
        <v>2300</v>
      </c>
      <c r="D298" s="77" t="s">
        <v>2298</v>
      </c>
      <c r="E298" s="78"/>
      <c r="F298" s="77"/>
      <c r="G298" s="165" t="s">
        <v>126</v>
      </c>
      <c r="H298" s="75"/>
      <c r="I298" s="77"/>
      <c r="J298" s="79">
        <v>9942.33</v>
      </c>
      <c r="K298" s="166"/>
      <c r="L298" s="167" t="s">
        <v>1679</v>
      </c>
      <c r="M298" s="168">
        <f t="shared" si="12"/>
        <v>0</v>
      </c>
      <c r="N298" s="169">
        <v>9942.33</v>
      </c>
      <c r="O298" s="170">
        <f t="shared" si="13"/>
        <v>0</v>
      </c>
      <c r="P298">
        <f t="shared" si="14"/>
        <v>0</v>
      </c>
    </row>
    <row r="299" spans="1:16" ht="12.75">
      <c r="A299" s="164">
        <v>1136</v>
      </c>
      <c r="B299" s="75" t="s">
        <v>1679</v>
      </c>
      <c r="C299" s="76" t="s">
        <v>2300</v>
      </c>
      <c r="D299" s="77" t="s">
        <v>2299</v>
      </c>
      <c r="E299" s="78"/>
      <c r="F299" s="77"/>
      <c r="G299" s="165" t="s">
        <v>126</v>
      </c>
      <c r="H299" s="75"/>
      <c r="I299" s="77"/>
      <c r="J299" s="79">
        <v>3863.5</v>
      </c>
      <c r="K299" s="166"/>
      <c r="L299" s="167" t="s">
        <v>1679</v>
      </c>
      <c r="M299" s="168">
        <f t="shared" si="12"/>
        <v>0</v>
      </c>
      <c r="N299" s="169">
        <v>3863.5</v>
      </c>
      <c r="O299" s="170">
        <f t="shared" si="13"/>
        <v>0</v>
      </c>
      <c r="P299">
        <f t="shared" si="14"/>
        <v>0</v>
      </c>
    </row>
    <row r="300" spans="1:16" ht="12.75">
      <c r="A300" s="164">
        <v>1137</v>
      </c>
      <c r="B300" s="75" t="s">
        <v>1679</v>
      </c>
      <c r="C300" s="76" t="s">
        <v>2179</v>
      </c>
      <c r="D300" s="77" t="s">
        <v>2301</v>
      </c>
      <c r="E300" s="78"/>
      <c r="F300" s="77"/>
      <c r="G300" s="165" t="s">
        <v>126</v>
      </c>
      <c r="H300" s="75"/>
      <c r="I300" s="77"/>
      <c r="J300" s="79">
        <v>204.24</v>
      </c>
      <c r="K300" s="166"/>
      <c r="L300" s="167" t="s">
        <v>1679</v>
      </c>
      <c r="M300" s="168">
        <f t="shared" si="12"/>
        <v>0</v>
      </c>
      <c r="N300" s="169">
        <v>204.24</v>
      </c>
      <c r="O300" s="170">
        <f t="shared" si="13"/>
        <v>0</v>
      </c>
      <c r="P300">
        <f t="shared" si="14"/>
        <v>0</v>
      </c>
    </row>
    <row r="301" spans="1:16" ht="12.75">
      <c r="A301" s="164">
        <v>1138</v>
      </c>
      <c r="B301" s="75" t="s">
        <v>1679</v>
      </c>
      <c r="C301" s="76" t="s">
        <v>2302</v>
      </c>
      <c r="D301" s="77" t="s">
        <v>2303</v>
      </c>
      <c r="E301" s="78"/>
      <c r="F301" s="77"/>
      <c r="G301" s="165" t="s">
        <v>126</v>
      </c>
      <c r="H301" s="75"/>
      <c r="I301" s="77"/>
      <c r="J301" s="79">
        <v>64</v>
      </c>
      <c r="K301" s="166"/>
      <c r="L301" s="167" t="s">
        <v>1679</v>
      </c>
      <c r="M301" s="168">
        <f t="shared" si="12"/>
        <v>0</v>
      </c>
      <c r="N301" s="169">
        <v>64</v>
      </c>
      <c r="O301" s="170">
        <f t="shared" si="13"/>
        <v>0</v>
      </c>
      <c r="P301">
        <f t="shared" si="14"/>
        <v>0</v>
      </c>
    </row>
    <row r="302" spans="1:16" ht="12.75">
      <c r="A302" s="164">
        <v>1139</v>
      </c>
      <c r="B302" s="75" t="s">
        <v>1854</v>
      </c>
      <c r="C302" s="76" t="s">
        <v>2007</v>
      </c>
      <c r="D302" s="77" t="s">
        <v>831</v>
      </c>
      <c r="E302" s="78"/>
      <c r="F302" s="77"/>
      <c r="G302" s="165" t="s">
        <v>126</v>
      </c>
      <c r="H302" s="75"/>
      <c r="I302" s="77"/>
      <c r="J302" s="79">
        <v>10</v>
      </c>
      <c r="K302" s="166"/>
      <c r="L302" s="167" t="s">
        <v>1854</v>
      </c>
      <c r="M302" s="168">
        <f t="shared" si="12"/>
        <v>0</v>
      </c>
      <c r="N302" s="169">
        <v>10</v>
      </c>
      <c r="O302" s="170">
        <f t="shared" si="13"/>
        <v>0</v>
      </c>
      <c r="P302">
        <f t="shared" si="14"/>
        <v>0</v>
      </c>
    </row>
    <row r="303" spans="1:16" ht="12.75">
      <c r="A303" s="164">
        <v>1140</v>
      </c>
      <c r="B303" s="75" t="s">
        <v>1854</v>
      </c>
      <c r="C303" s="76" t="s">
        <v>2007</v>
      </c>
      <c r="D303" s="77" t="s">
        <v>832</v>
      </c>
      <c r="E303" s="78"/>
      <c r="F303" s="77"/>
      <c r="G303" s="165" t="s">
        <v>126</v>
      </c>
      <c r="H303" s="75"/>
      <c r="I303" s="77"/>
      <c r="J303" s="79">
        <v>207.92</v>
      </c>
      <c r="K303" s="166"/>
      <c r="L303" s="167" t="s">
        <v>1854</v>
      </c>
      <c r="M303" s="168">
        <f t="shared" si="12"/>
        <v>0</v>
      </c>
      <c r="N303" s="169">
        <v>207.92</v>
      </c>
      <c r="O303" s="170">
        <f t="shared" si="13"/>
        <v>0</v>
      </c>
      <c r="P303">
        <f t="shared" si="14"/>
        <v>0</v>
      </c>
    </row>
    <row r="304" spans="1:16" ht="12.75">
      <c r="A304" s="164">
        <v>1141</v>
      </c>
      <c r="B304" s="75" t="s">
        <v>1854</v>
      </c>
      <c r="C304" s="76" t="s">
        <v>2007</v>
      </c>
      <c r="D304" s="77" t="s">
        <v>833</v>
      </c>
      <c r="E304" s="78"/>
      <c r="F304" s="77"/>
      <c r="G304" s="165" t="s">
        <v>126</v>
      </c>
      <c r="H304" s="75"/>
      <c r="I304" s="77"/>
      <c r="J304" s="79">
        <v>14</v>
      </c>
      <c r="K304" s="166"/>
      <c r="L304" s="167" t="s">
        <v>1854</v>
      </c>
      <c r="M304" s="168">
        <f t="shared" si="12"/>
        <v>0</v>
      </c>
      <c r="N304" s="169">
        <v>14</v>
      </c>
      <c r="O304" s="170">
        <f t="shared" si="13"/>
        <v>0</v>
      </c>
      <c r="P304">
        <f t="shared" si="14"/>
        <v>0</v>
      </c>
    </row>
    <row r="305" spans="1:16" ht="12.75">
      <c r="A305" s="164">
        <v>1142</v>
      </c>
      <c r="B305" s="75" t="s">
        <v>1854</v>
      </c>
      <c r="C305" s="76" t="s">
        <v>2007</v>
      </c>
      <c r="D305" s="77" t="s">
        <v>834</v>
      </c>
      <c r="E305" s="78"/>
      <c r="F305" s="77"/>
      <c r="G305" s="165" t="s">
        <v>126</v>
      </c>
      <c r="H305" s="75"/>
      <c r="I305" s="77"/>
      <c r="J305" s="79">
        <v>178.92</v>
      </c>
      <c r="K305" s="166"/>
      <c r="L305" s="167" t="s">
        <v>1854</v>
      </c>
      <c r="M305" s="168">
        <f t="shared" si="12"/>
        <v>0</v>
      </c>
      <c r="N305" s="169">
        <v>178.92</v>
      </c>
      <c r="O305" s="170">
        <f t="shared" si="13"/>
        <v>0</v>
      </c>
      <c r="P305">
        <f t="shared" si="14"/>
        <v>0</v>
      </c>
    </row>
    <row r="306" spans="1:16" ht="12.75">
      <c r="A306" s="164">
        <v>1143</v>
      </c>
      <c r="B306" s="75" t="s">
        <v>1854</v>
      </c>
      <c r="C306" s="76" t="s">
        <v>2007</v>
      </c>
      <c r="D306" s="77" t="s">
        <v>835</v>
      </c>
      <c r="E306" s="78"/>
      <c r="F306" s="77"/>
      <c r="G306" s="165" t="s">
        <v>126</v>
      </c>
      <c r="H306" s="75"/>
      <c r="I306" s="77"/>
      <c r="J306" s="79">
        <v>69.95</v>
      </c>
      <c r="K306" s="166"/>
      <c r="L306" s="167" t="s">
        <v>1854</v>
      </c>
      <c r="M306" s="168">
        <f t="shared" si="12"/>
        <v>0</v>
      </c>
      <c r="N306" s="169">
        <v>69.95</v>
      </c>
      <c r="O306" s="170">
        <f t="shared" si="13"/>
        <v>0</v>
      </c>
      <c r="P306">
        <f t="shared" si="14"/>
        <v>0</v>
      </c>
    </row>
    <row r="307" spans="1:16" ht="12.75">
      <c r="A307" s="164">
        <v>1144</v>
      </c>
      <c r="B307" s="75" t="s">
        <v>1854</v>
      </c>
      <c r="C307" s="76" t="s">
        <v>2176</v>
      </c>
      <c r="D307" s="77" t="s">
        <v>836</v>
      </c>
      <c r="E307" s="78"/>
      <c r="F307" s="77"/>
      <c r="G307" s="165" t="s">
        <v>126</v>
      </c>
      <c r="H307" s="75"/>
      <c r="I307" s="77"/>
      <c r="J307" s="79">
        <v>4000.4</v>
      </c>
      <c r="K307" s="166"/>
      <c r="L307" s="167" t="s">
        <v>1854</v>
      </c>
      <c r="M307" s="168">
        <f t="shared" si="12"/>
        <v>0</v>
      </c>
      <c r="N307" s="169">
        <v>4000.4</v>
      </c>
      <c r="O307" s="170">
        <f t="shared" si="13"/>
        <v>0</v>
      </c>
      <c r="P307">
        <f t="shared" si="14"/>
        <v>0</v>
      </c>
    </row>
    <row r="308" spans="1:16" ht="12.75">
      <c r="A308" s="164">
        <v>1145</v>
      </c>
      <c r="B308" s="75" t="s">
        <v>1774</v>
      </c>
      <c r="C308" s="76" t="s">
        <v>2039</v>
      </c>
      <c r="D308" s="77" t="s">
        <v>837</v>
      </c>
      <c r="E308" s="78"/>
      <c r="F308" s="77"/>
      <c r="G308" s="165" t="s">
        <v>126</v>
      </c>
      <c r="H308" s="75"/>
      <c r="I308" s="77"/>
      <c r="J308" s="79">
        <v>39952</v>
      </c>
      <c r="K308" s="166"/>
      <c r="L308" s="167" t="s">
        <v>1774</v>
      </c>
      <c r="M308" s="168">
        <f t="shared" si="12"/>
        <v>0</v>
      </c>
      <c r="N308" s="169">
        <v>39952</v>
      </c>
      <c r="O308" s="170">
        <f t="shared" si="13"/>
        <v>0</v>
      </c>
      <c r="P308">
        <f t="shared" si="14"/>
        <v>0</v>
      </c>
    </row>
    <row r="309" spans="1:16" ht="12.75">
      <c r="A309" s="164">
        <v>1174</v>
      </c>
      <c r="B309" s="75" t="s">
        <v>14</v>
      </c>
      <c r="C309" s="76" t="s">
        <v>838</v>
      </c>
      <c r="D309" s="77" t="s">
        <v>839</v>
      </c>
      <c r="E309" s="78"/>
      <c r="F309" s="77"/>
      <c r="G309" s="165" t="s">
        <v>557</v>
      </c>
      <c r="H309" s="75"/>
      <c r="I309" s="77"/>
      <c r="J309" s="79">
        <v>510.33</v>
      </c>
      <c r="K309" s="166"/>
      <c r="L309" s="167" t="s">
        <v>14</v>
      </c>
      <c r="M309" s="168">
        <f t="shared" si="12"/>
        <v>0</v>
      </c>
      <c r="N309" s="169">
        <v>510.33</v>
      </c>
      <c r="O309" s="170">
        <f t="shared" si="13"/>
        <v>0</v>
      </c>
      <c r="P309">
        <f t="shared" si="14"/>
        <v>0</v>
      </c>
    </row>
    <row r="310" spans="1:16" ht="12.75">
      <c r="A310" s="164">
        <v>1181</v>
      </c>
      <c r="B310" s="75" t="s">
        <v>1617</v>
      </c>
      <c r="C310" s="76" t="s">
        <v>2196</v>
      </c>
      <c r="D310" s="77" t="s">
        <v>840</v>
      </c>
      <c r="E310" s="78"/>
      <c r="F310" s="77"/>
      <c r="G310" s="165" t="s">
        <v>126</v>
      </c>
      <c r="H310" s="75"/>
      <c r="I310" s="77"/>
      <c r="J310" s="79">
        <v>262.62</v>
      </c>
      <c r="K310" s="166"/>
      <c r="L310" s="167" t="s">
        <v>1617</v>
      </c>
      <c r="M310" s="168">
        <f t="shared" si="12"/>
        <v>0</v>
      </c>
      <c r="N310" s="169">
        <v>262.62</v>
      </c>
      <c r="O310" s="170">
        <f t="shared" si="13"/>
        <v>0</v>
      </c>
      <c r="P310">
        <f t="shared" si="14"/>
        <v>0</v>
      </c>
    </row>
    <row r="311" spans="1:16" ht="12.75">
      <c r="A311" s="164">
        <v>1184</v>
      </c>
      <c r="B311" s="75" t="s">
        <v>1617</v>
      </c>
      <c r="C311" s="76" t="s">
        <v>2248</v>
      </c>
      <c r="D311" s="77" t="s">
        <v>841</v>
      </c>
      <c r="E311" s="78"/>
      <c r="F311" s="77"/>
      <c r="G311" s="165" t="s">
        <v>126</v>
      </c>
      <c r="H311" s="75"/>
      <c r="I311" s="77"/>
      <c r="J311" s="79">
        <v>586.18</v>
      </c>
      <c r="K311" s="166"/>
      <c r="L311" s="167" t="s">
        <v>1617</v>
      </c>
      <c r="M311" s="168">
        <f t="shared" si="12"/>
        <v>0</v>
      </c>
      <c r="N311" s="169">
        <v>586.18</v>
      </c>
      <c r="O311" s="170">
        <f t="shared" si="13"/>
        <v>0</v>
      </c>
      <c r="P311">
        <f t="shared" si="14"/>
        <v>0</v>
      </c>
    </row>
    <row r="312" spans="1:16" ht="12.75">
      <c r="A312" s="164">
        <v>1190</v>
      </c>
      <c r="B312" s="75" t="s">
        <v>1617</v>
      </c>
      <c r="C312" s="76" t="s">
        <v>2196</v>
      </c>
      <c r="D312" s="77" t="s">
        <v>842</v>
      </c>
      <c r="E312" s="78"/>
      <c r="F312" s="77"/>
      <c r="G312" s="165" t="s">
        <v>126</v>
      </c>
      <c r="H312" s="75"/>
      <c r="I312" s="77"/>
      <c r="J312" s="79">
        <v>40</v>
      </c>
      <c r="K312" s="166"/>
      <c r="L312" s="167" t="s">
        <v>1617</v>
      </c>
      <c r="M312" s="168">
        <f t="shared" si="12"/>
        <v>0</v>
      </c>
      <c r="N312" s="169">
        <v>40</v>
      </c>
      <c r="O312" s="170">
        <f t="shared" si="13"/>
        <v>0</v>
      </c>
      <c r="P312">
        <f t="shared" si="14"/>
        <v>0</v>
      </c>
    </row>
    <row r="313" spans="1:16" ht="12.75">
      <c r="A313" s="164">
        <v>1194</v>
      </c>
      <c r="B313" s="75" t="s">
        <v>1617</v>
      </c>
      <c r="C313" s="76" t="s">
        <v>2023</v>
      </c>
      <c r="D313" s="77" t="s">
        <v>843</v>
      </c>
      <c r="E313" s="78"/>
      <c r="F313" s="77"/>
      <c r="G313" s="165" t="s">
        <v>126</v>
      </c>
      <c r="H313" s="75"/>
      <c r="I313" s="77"/>
      <c r="J313" s="79">
        <v>75.16</v>
      </c>
      <c r="K313" s="166"/>
      <c r="L313" s="167" t="s">
        <v>1617</v>
      </c>
      <c r="M313" s="168">
        <f t="shared" si="12"/>
        <v>0</v>
      </c>
      <c r="N313" s="169">
        <v>75.16</v>
      </c>
      <c r="O313" s="170">
        <f t="shared" si="13"/>
        <v>0</v>
      </c>
      <c r="P313">
        <f t="shared" si="14"/>
        <v>0</v>
      </c>
    </row>
    <row r="314" spans="1:16" ht="12.75">
      <c r="A314" s="164">
        <v>1195</v>
      </c>
      <c r="B314" s="75" t="s">
        <v>1617</v>
      </c>
      <c r="C314" s="76" t="s">
        <v>2136</v>
      </c>
      <c r="D314" s="77" t="s">
        <v>844</v>
      </c>
      <c r="E314" s="78"/>
      <c r="F314" s="77"/>
      <c r="G314" s="165" t="s">
        <v>126</v>
      </c>
      <c r="H314" s="75"/>
      <c r="I314" s="77"/>
      <c r="J314" s="79">
        <v>1000.08</v>
      </c>
      <c r="K314" s="166"/>
      <c r="L314" s="167" t="s">
        <v>1617</v>
      </c>
      <c r="M314" s="168">
        <f t="shared" si="12"/>
        <v>0</v>
      </c>
      <c r="N314" s="169">
        <v>1000.08</v>
      </c>
      <c r="O314" s="170">
        <f t="shared" si="13"/>
        <v>0</v>
      </c>
      <c r="P314">
        <f t="shared" si="14"/>
        <v>0</v>
      </c>
    </row>
    <row r="315" spans="1:16" ht="12.75">
      <c r="A315" s="164">
        <v>1196</v>
      </c>
      <c r="B315" s="75" t="s">
        <v>1617</v>
      </c>
      <c r="C315" s="76" t="s">
        <v>2193</v>
      </c>
      <c r="D315" s="77" t="s">
        <v>845</v>
      </c>
      <c r="E315" s="78"/>
      <c r="F315" s="77"/>
      <c r="G315" s="165" t="s">
        <v>126</v>
      </c>
      <c r="H315" s="75"/>
      <c r="I315" s="77"/>
      <c r="J315" s="79">
        <v>98.1</v>
      </c>
      <c r="K315" s="166"/>
      <c r="L315" s="167" t="s">
        <v>1617</v>
      </c>
      <c r="M315" s="168">
        <f t="shared" si="12"/>
        <v>0</v>
      </c>
      <c r="N315" s="169">
        <v>98.1</v>
      </c>
      <c r="O315" s="170">
        <f t="shared" si="13"/>
        <v>0</v>
      </c>
      <c r="P315">
        <f t="shared" si="14"/>
        <v>0</v>
      </c>
    </row>
    <row r="316" spans="1:16" ht="12.75">
      <c r="A316" s="164">
        <v>1203</v>
      </c>
      <c r="B316" s="75" t="s">
        <v>1617</v>
      </c>
      <c r="C316" s="76" t="s">
        <v>2168</v>
      </c>
      <c r="D316" s="77" t="s">
        <v>846</v>
      </c>
      <c r="E316" s="78"/>
      <c r="F316" s="77"/>
      <c r="G316" s="165" t="s">
        <v>126</v>
      </c>
      <c r="H316" s="75"/>
      <c r="I316" s="77"/>
      <c r="J316" s="79">
        <v>113</v>
      </c>
      <c r="K316" s="166"/>
      <c r="L316" s="167" t="s">
        <v>1617</v>
      </c>
      <c r="M316" s="168">
        <f t="shared" si="12"/>
        <v>0</v>
      </c>
      <c r="N316" s="169">
        <v>113</v>
      </c>
      <c r="O316" s="170">
        <f t="shared" si="13"/>
        <v>0</v>
      </c>
      <c r="P316">
        <f t="shared" si="14"/>
        <v>0</v>
      </c>
    </row>
    <row r="317" spans="1:16" ht="12.75">
      <c r="A317" s="164">
        <v>1206</v>
      </c>
      <c r="B317" s="75" t="s">
        <v>1617</v>
      </c>
      <c r="C317" s="76" t="s">
        <v>2171</v>
      </c>
      <c r="D317" s="77" t="s">
        <v>1579</v>
      </c>
      <c r="E317" s="78"/>
      <c r="F317" s="77"/>
      <c r="G317" s="165" t="s">
        <v>126</v>
      </c>
      <c r="H317" s="75"/>
      <c r="I317" s="77"/>
      <c r="J317" s="79">
        <v>355.88</v>
      </c>
      <c r="K317" s="166"/>
      <c r="L317" s="167" t="s">
        <v>1617</v>
      </c>
      <c r="M317" s="168">
        <f t="shared" si="12"/>
        <v>0</v>
      </c>
      <c r="N317" s="169">
        <v>355.88</v>
      </c>
      <c r="O317" s="170">
        <f t="shared" si="13"/>
        <v>0</v>
      </c>
      <c r="P317">
        <f t="shared" si="14"/>
        <v>0</v>
      </c>
    </row>
    <row r="318" spans="1:16" ht="12.75">
      <c r="A318" s="164">
        <v>1207</v>
      </c>
      <c r="B318" s="75" t="s">
        <v>1617</v>
      </c>
      <c r="C318" s="76" t="s">
        <v>2168</v>
      </c>
      <c r="D318" s="77" t="s">
        <v>1580</v>
      </c>
      <c r="E318" s="78"/>
      <c r="F318" s="77"/>
      <c r="G318" s="165" t="s">
        <v>126</v>
      </c>
      <c r="H318" s="75"/>
      <c r="I318" s="77"/>
      <c r="J318" s="79">
        <v>546.42</v>
      </c>
      <c r="K318" s="166"/>
      <c r="L318" s="167" t="s">
        <v>1617</v>
      </c>
      <c r="M318" s="168">
        <f t="shared" si="12"/>
        <v>0</v>
      </c>
      <c r="N318" s="169">
        <v>546.42</v>
      </c>
      <c r="O318" s="170">
        <f t="shared" si="13"/>
        <v>0</v>
      </c>
      <c r="P318">
        <f t="shared" si="14"/>
        <v>0</v>
      </c>
    </row>
    <row r="319" spans="1:16" ht="12.75">
      <c r="A319" s="164">
        <v>1222</v>
      </c>
      <c r="B319" s="75" t="s">
        <v>1617</v>
      </c>
      <c r="C319" s="76" t="s">
        <v>2179</v>
      </c>
      <c r="D319" s="77" t="s">
        <v>1581</v>
      </c>
      <c r="E319" s="78"/>
      <c r="F319" s="77"/>
      <c r="G319" s="165" t="s">
        <v>126</v>
      </c>
      <c r="H319" s="75"/>
      <c r="I319" s="77"/>
      <c r="J319" s="79">
        <v>603.69</v>
      </c>
      <c r="K319" s="166"/>
      <c r="L319" s="167" t="s">
        <v>1617</v>
      </c>
      <c r="M319" s="168">
        <f t="shared" si="12"/>
        <v>0</v>
      </c>
      <c r="N319" s="169">
        <v>603.69</v>
      </c>
      <c r="O319" s="170">
        <f t="shared" si="13"/>
        <v>0</v>
      </c>
      <c r="P319">
        <f t="shared" si="14"/>
        <v>0</v>
      </c>
    </row>
    <row r="320" spans="1:16" ht="12.75">
      <c r="A320" s="164">
        <v>1223</v>
      </c>
      <c r="B320" s="75" t="s">
        <v>1617</v>
      </c>
      <c r="C320" s="76" t="s">
        <v>2179</v>
      </c>
      <c r="D320" s="77" t="s">
        <v>1582</v>
      </c>
      <c r="E320" s="78"/>
      <c r="F320" s="77"/>
      <c r="G320" s="165" t="s">
        <v>126</v>
      </c>
      <c r="H320" s="75"/>
      <c r="I320" s="77"/>
      <c r="J320" s="79">
        <v>347.62</v>
      </c>
      <c r="K320" s="166"/>
      <c r="L320" s="167" t="s">
        <v>1617</v>
      </c>
      <c r="M320" s="168">
        <f t="shared" si="12"/>
        <v>0</v>
      </c>
      <c r="N320" s="169">
        <v>347.62</v>
      </c>
      <c r="O320" s="170">
        <f t="shared" si="13"/>
        <v>0</v>
      </c>
      <c r="P320">
        <f t="shared" si="14"/>
        <v>0</v>
      </c>
    </row>
    <row r="321" spans="1:16" ht="12.75">
      <c r="A321" s="164">
        <v>1224</v>
      </c>
      <c r="B321" s="75" t="s">
        <v>1617</v>
      </c>
      <c r="C321" s="76" t="s">
        <v>2179</v>
      </c>
      <c r="D321" s="77" t="s">
        <v>1583</v>
      </c>
      <c r="E321" s="78"/>
      <c r="F321" s="77"/>
      <c r="G321" s="165" t="s">
        <v>126</v>
      </c>
      <c r="H321" s="75"/>
      <c r="I321" s="77"/>
      <c r="J321" s="79">
        <v>332.07</v>
      </c>
      <c r="K321" s="166"/>
      <c r="L321" s="167" t="s">
        <v>1617</v>
      </c>
      <c r="M321" s="168">
        <f t="shared" si="12"/>
        <v>0</v>
      </c>
      <c r="N321" s="169">
        <v>332.07</v>
      </c>
      <c r="O321" s="170">
        <f t="shared" si="13"/>
        <v>0</v>
      </c>
      <c r="P321">
        <f t="shared" si="14"/>
        <v>0</v>
      </c>
    </row>
    <row r="322" spans="1:16" ht="12.75">
      <c r="A322" s="164">
        <v>1225</v>
      </c>
      <c r="B322" s="75" t="s">
        <v>1617</v>
      </c>
      <c r="C322" s="76" t="s">
        <v>2179</v>
      </c>
      <c r="D322" s="77" t="s">
        <v>1584</v>
      </c>
      <c r="E322" s="78"/>
      <c r="F322" s="77"/>
      <c r="G322" s="165" t="s">
        <v>126</v>
      </c>
      <c r="H322" s="75"/>
      <c r="I322" s="77"/>
      <c r="J322" s="79">
        <v>302.91</v>
      </c>
      <c r="K322" s="166"/>
      <c r="L322" s="167" t="s">
        <v>1617</v>
      </c>
      <c r="M322" s="168">
        <f t="shared" si="12"/>
        <v>0</v>
      </c>
      <c r="N322" s="169">
        <v>302.91</v>
      </c>
      <c r="O322" s="170">
        <f t="shared" si="13"/>
        <v>0</v>
      </c>
      <c r="P322">
        <f t="shared" si="14"/>
        <v>0</v>
      </c>
    </row>
    <row r="323" spans="1:16" ht="12.75">
      <c r="A323" s="164">
        <v>1226</v>
      </c>
      <c r="B323" s="75" t="s">
        <v>1617</v>
      </c>
      <c r="C323" s="76" t="s">
        <v>2179</v>
      </c>
      <c r="D323" s="77" t="s">
        <v>1585</v>
      </c>
      <c r="E323" s="78"/>
      <c r="F323" s="77"/>
      <c r="G323" s="165" t="s">
        <v>126</v>
      </c>
      <c r="H323" s="75"/>
      <c r="I323" s="77"/>
      <c r="J323" s="79">
        <v>328</v>
      </c>
      <c r="K323" s="166"/>
      <c r="L323" s="167" t="s">
        <v>1617</v>
      </c>
      <c r="M323" s="168">
        <f t="shared" si="12"/>
        <v>0</v>
      </c>
      <c r="N323" s="169">
        <v>328</v>
      </c>
      <c r="O323" s="170">
        <f t="shared" si="13"/>
        <v>0</v>
      </c>
      <c r="P323">
        <f t="shared" si="14"/>
        <v>0</v>
      </c>
    </row>
    <row r="324" spans="1:16" ht="12.75">
      <c r="A324" s="164">
        <v>1227</v>
      </c>
      <c r="B324" s="75" t="s">
        <v>1617</v>
      </c>
      <c r="C324" s="76" t="s">
        <v>2179</v>
      </c>
      <c r="D324" s="77" t="s">
        <v>1586</v>
      </c>
      <c r="E324" s="78"/>
      <c r="F324" s="77"/>
      <c r="G324" s="165" t="s">
        <v>126</v>
      </c>
      <c r="H324" s="75"/>
      <c r="I324" s="77"/>
      <c r="J324" s="79">
        <v>160.69</v>
      </c>
      <c r="K324" s="166"/>
      <c r="L324" s="167" t="s">
        <v>1617</v>
      </c>
      <c r="M324" s="168">
        <f t="shared" si="12"/>
        <v>0</v>
      </c>
      <c r="N324" s="169">
        <v>160.69</v>
      </c>
      <c r="O324" s="170">
        <f t="shared" si="13"/>
        <v>0</v>
      </c>
      <c r="P324">
        <f t="shared" si="14"/>
        <v>0</v>
      </c>
    </row>
    <row r="325" spans="1:16" ht="12.75">
      <c r="A325" s="164">
        <v>1228</v>
      </c>
      <c r="B325" s="75" t="s">
        <v>1617</v>
      </c>
      <c r="C325" s="76" t="s">
        <v>2179</v>
      </c>
      <c r="D325" s="77" t="s">
        <v>1587</v>
      </c>
      <c r="E325" s="78"/>
      <c r="F325" s="77"/>
      <c r="G325" s="165" t="s">
        <v>126</v>
      </c>
      <c r="H325" s="75"/>
      <c r="I325" s="77"/>
      <c r="J325" s="79">
        <v>96.27</v>
      </c>
      <c r="K325" s="166"/>
      <c r="L325" s="167" t="s">
        <v>1617</v>
      </c>
      <c r="M325" s="168">
        <f t="shared" si="12"/>
        <v>0</v>
      </c>
      <c r="N325" s="169">
        <v>96.27</v>
      </c>
      <c r="O325" s="170">
        <f t="shared" si="13"/>
        <v>0</v>
      </c>
      <c r="P325">
        <f t="shared" si="14"/>
        <v>0</v>
      </c>
    </row>
    <row r="326" spans="1:16" ht="12.75">
      <c r="A326" s="164">
        <v>1229</v>
      </c>
      <c r="B326" s="75" t="s">
        <v>1617</v>
      </c>
      <c r="C326" s="76" t="s">
        <v>2179</v>
      </c>
      <c r="D326" s="77" t="s">
        <v>1588</v>
      </c>
      <c r="E326" s="78"/>
      <c r="F326" s="77"/>
      <c r="G326" s="165" t="s">
        <v>126</v>
      </c>
      <c r="H326" s="75"/>
      <c r="I326" s="77"/>
      <c r="J326" s="79">
        <v>129.98</v>
      </c>
      <c r="K326" s="166"/>
      <c r="L326" s="167" t="s">
        <v>1617</v>
      </c>
      <c r="M326" s="168">
        <f t="shared" si="12"/>
        <v>0</v>
      </c>
      <c r="N326" s="169">
        <v>129.98</v>
      </c>
      <c r="O326" s="170">
        <f t="shared" si="13"/>
        <v>0</v>
      </c>
      <c r="P326">
        <f t="shared" si="14"/>
        <v>0</v>
      </c>
    </row>
    <row r="327" spans="1:16" ht="12.75">
      <c r="A327" s="164">
        <v>1251</v>
      </c>
      <c r="B327" s="75" t="s">
        <v>1823</v>
      </c>
      <c r="C327" s="76" t="s">
        <v>2007</v>
      </c>
      <c r="D327" s="77" t="s">
        <v>1589</v>
      </c>
      <c r="E327" s="78"/>
      <c r="F327" s="77"/>
      <c r="G327" s="165" t="s">
        <v>126</v>
      </c>
      <c r="H327" s="75"/>
      <c r="I327" s="77"/>
      <c r="J327" s="79">
        <v>300</v>
      </c>
      <c r="K327" s="166"/>
      <c r="L327" s="167" t="s">
        <v>1823</v>
      </c>
      <c r="M327" s="168">
        <f t="shared" si="12"/>
        <v>0</v>
      </c>
      <c r="N327" s="169">
        <v>300</v>
      </c>
      <c r="O327" s="170">
        <f t="shared" si="13"/>
        <v>0</v>
      </c>
      <c r="P327">
        <f t="shared" si="14"/>
        <v>0</v>
      </c>
    </row>
    <row r="328" spans="1:16" ht="12.75">
      <c r="A328" s="164">
        <v>1257</v>
      </c>
      <c r="B328" s="75" t="s">
        <v>1823</v>
      </c>
      <c r="C328" s="76" t="s">
        <v>1590</v>
      </c>
      <c r="D328" s="77" t="s">
        <v>1591</v>
      </c>
      <c r="E328" s="78"/>
      <c r="F328" s="77"/>
      <c r="G328" s="165" t="s">
        <v>126</v>
      </c>
      <c r="H328" s="75"/>
      <c r="I328" s="77"/>
      <c r="J328" s="79">
        <v>432.95</v>
      </c>
      <c r="K328" s="166"/>
      <c r="L328" s="167" t="s">
        <v>1823</v>
      </c>
      <c r="M328" s="168">
        <f aca="true" t="shared" si="15" ref="M328:M338">IF(K328&lt;&gt;"",L328-K328,0)</f>
        <v>0</v>
      </c>
      <c r="N328" s="169">
        <v>432.95</v>
      </c>
      <c r="O328" s="170">
        <f aca="true" t="shared" si="16" ref="O328:O338">IF(K328&lt;&gt;"",N328*M328,0)</f>
        <v>0</v>
      </c>
      <c r="P328">
        <f aca="true" t="shared" si="17" ref="P328:P338">IF(K328&lt;&gt;"",N328,0)</f>
        <v>0</v>
      </c>
    </row>
    <row r="329" spans="1:16" ht="12.75">
      <c r="A329" s="164">
        <v>1273</v>
      </c>
      <c r="B329" s="75" t="s">
        <v>1938</v>
      </c>
      <c r="C329" s="76" t="s">
        <v>2007</v>
      </c>
      <c r="D329" s="77" t="s">
        <v>1589</v>
      </c>
      <c r="E329" s="78"/>
      <c r="F329" s="77"/>
      <c r="G329" s="165" t="s">
        <v>126</v>
      </c>
      <c r="H329" s="75"/>
      <c r="I329" s="77"/>
      <c r="J329" s="79">
        <v>590.4</v>
      </c>
      <c r="K329" s="166"/>
      <c r="L329" s="167" t="s">
        <v>1938</v>
      </c>
      <c r="M329" s="168">
        <f t="shared" si="15"/>
        <v>0</v>
      </c>
      <c r="N329" s="169">
        <v>590.4</v>
      </c>
      <c r="O329" s="170">
        <f t="shared" si="16"/>
        <v>0</v>
      </c>
      <c r="P329">
        <f t="shared" si="17"/>
        <v>0</v>
      </c>
    </row>
    <row r="330" spans="1:16" ht="12.75">
      <c r="A330" s="164">
        <v>1277</v>
      </c>
      <c r="B330" s="75" t="s">
        <v>1988</v>
      </c>
      <c r="C330" s="76" t="s">
        <v>2179</v>
      </c>
      <c r="D330" s="77" t="s">
        <v>1592</v>
      </c>
      <c r="E330" s="78"/>
      <c r="F330" s="77"/>
      <c r="G330" s="165" t="s">
        <v>126</v>
      </c>
      <c r="H330" s="75"/>
      <c r="I330" s="77"/>
      <c r="J330" s="79">
        <v>633.6</v>
      </c>
      <c r="K330" s="166"/>
      <c r="L330" s="167" t="s">
        <v>1988</v>
      </c>
      <c r="M330" s="168">
        <f t="shared" si="15"/>
        <v>0</v>
      </c>
      <c r="N330" s="169">
        <v>633.6</v>
      </c>
      <c r="O330" s="170">
        <f t="shared" si="16"/>
        <v>0</v>
      </c>
      <c r="P330">
        <f t="shared" si="17"/>
        <v>0</v>
      </c>
    </row>
    <row r="331" spans="1:16" ht="12.75">
      <c r="A331" s="164">
        <v>1278</v>
      </c>
      <c r="B331" s="75" t="s">
        <v>1873</v>
      </c>
      <c r="C331" s="76" t="s">
        <v>1593</v>
      </c>
      <c r="D331" s="77" t="s">
        <v>1594</v>
      </c>
      <c r="E331" s="78"/>
      <c r="F331" s="77"/>
      <c r="G331" s="165" t="s">
        <v>126</v>
      </c>
      <c r="H331" s="75"/>
      <c r="I331" s="77"/>
      <c r="J331" s="79">
        <v>400</v>
      </c>
      <c r="K331" s="166"/>
      <c r="L331" s="167" t="s">
        <v>1873</v>
      </c>
      <c r="M331" s="168">
        <f t="shared" si="15"/>
        <v>0</v>
      </c>
      <c r="N331" s="169">
        <v>400</v>
      </c>
      <c r="O331" s="170">
        <f t="shared" si="16"/>
        <v>0</v>
      </c>
      <c r="P331">
        <f t="shared" si="17"/>
        <v>0</v>
      </c>
    </row>
    <row r="332" spans="1:16" ht="12.75">
      <c r="A332" s="164">
        <v>1281</v>
      </c>
      <c r="B332" s="75" t="s">
        <v>1873</v>
      </c>
      <c r="C332" s="76" t="s">
        <v>2297</v>
      </c>
      <c r="D332" s="77" t="s">
        <v>1595</v>
      </c>
      <c r="E332" s="78"/>
      <c r="F332" s="77"/>
      <c r="G332" s="165" t="s">
        <v>126</v>
      </c>
      <c r="H332" s="75"/>
      <c r="I332" s="77"/>
      <c r="J332" s="79">
        <v>11768.07</v>
      </c>
      <c r="K332" s="166"/>
      <c r="L332" s="167" t="s">
        <v>1873</v>
      </c>
      <c r="M332" s="168">
        <f t="shared" si="15"/>
        <v>0</v>
      </c>
      <c r="N332" s="169">
        <v>11768.07</v>
      </c>
      <c r="O332" s="170">
        <f t="shared" si="16"/>
        <v>0</v>
      </c>
      <c r="P332">
        <f t="shared" si="17"/>
        <v>0</v>
      </c>
    </row>
    <row r="333" spans="1:16" ht="12.75">
      <c r="A333" s="164">
        <v>1282</v>
      </c>
      <c r="B333" s="75" t="s">
        <v>1873</v>
      </c>
      <c r="C333" s="76" t="s">
        <v>2297</v>
      </c>
      <c r="D333" s="77" t="s">
        <v>1596</v>
      </c>
      <c r="E333" s="78"/>
      <c r="F333" s="77"/>
      <c r="G333" s="165" t="s">
        <v>126</v>
      </c>
      <c r="H333" s="75"/>
      <c r="I333" s="77"/>
      <c r="J333" s="79">
        <v>1066.69</v>
      </c>
      <c r="K333" s="166"/>
      <c r="L333" s="167" t="s">
        <v>1873</v>
      </c>
      <c r="M333" s="168">
        <f t="shared" si="15"/>
        <v>0</v>
      </c>
      <c r="N333" s="169">
        <v>1066.69</v>
      </c>
      <c r="O333" s="170">
        <f t="shared" si="16"/>
        <v>0</v>
      </c>
      <c r="P333">
        <f t="shared" si="17"/>
        <v>0</v>
      </c>
    </row>
    <row r="334" spans="1:16" ht="12.75">
      <c r="A334" s="164">
        <v>1283</v>
      </c>
      <c r="B334" s="75" t="s">
        <v>1873</v>
      </c>
      <c r="C334" s="76" t="s">
        <v>2297</v>
      </c>
      <c r="D334" s="77" t="s">
        <v>1596</v>
      </c>
      <c r="E334" s="78"/>
      <c r="F334" s="77"/>
      <c r="G334" s="165" t="s">
        <v>126</v>
      </c>
      <c r="H334" s="75"/>
      <c r="I334" s="77"/>
      <c r="J334" s="79">
        <v>120.02</v>
      </c>
      <c r="K334" s="166"/>
      <c r="L334" s="167" t="s">
        <v>1873</v>
      </c>
      <c r="M334" s="168">
        <f t="shared" si="15"/>
        <v>0</v>
      </c>
      <c r="N334" s="169">
        <v>120.02</v>
      </c>
      <c r="O334" s="170">
        <f t="shared" si="16"/>
        <v>0</v>
      </c>
      <c r="P334">
        <f t="shared" si="17"/>
        <v>0</v>
      </c>
    </row>
    <row r="335" spans="1:16" ht="12.75">
      <c r="A335" s="164">
        <v>1284</v>
      </c>
      <c r="B335" s="75" t="s">
        <v>1873</v>
      </c>
      <c r="C335" s="76" t="s">
        <v>2300</v>
      </c>
      <c r="D335" s="77" t="s">
        <v>1597</v>
      </c>
      <c r="E335" s="78"/>
      <c r="F335" s="77"/>
      <c r="G335" s="165" t="s">
        <v>126</v>
      </c>
      <c r="H335" s="75"/>
      <c r="I335" s="77"/>
      <c r="J335" s="79">
        <v>10157.67</v>
      </c>
      <c r="K335" s="166"/>
      <c r="L335" s="167" t="s">
        <v>1873</v>
      </c>
      <c r="M335" s="168">
        <f t="shared" si="15"/>
        <v>0</v>
      </c>
      <c r="N335" s="169">
        <v>10157.67</v>
      </c>
      <c r="O335" s="170">
        <f t="shared" si="16"/>
        <v>0</v>
      </c>
      <c r="P335">
        <f t="shared" si="17"/>
        <v>0</v>
      </c>
    </row>
    <row r="336" spans="1:16" ht="12.75">
      <c r="A336" s="164">
        <v>1285</v>
      </c>
      <c r="B336" s="75" t="s">
        <v>1873</v>
      </c>
      <c r="C336" s="76" t="s">
        <v>2300</v>
      </c>
      <c r="D336" s="77" t="s">
        <v>1597</v>
      </c>
      <c r="E336" s="78"/>
      <c r="F336" s="77"/>
      <c r="G336" s="165" t="s">
        <v>126</v>
      </c>
      <c r="H336" s="75"/>
      <c r="I336" s="77"/>
      <c r="J336" s="79">
        <v>32.2</v>
      </c>
      <c r="K336" s="166"/>
      <c r="L336" s="167" t="s">
        <v>1873</v>
      </c>
      <c r="M336" s="168">
        <f t="shared" si="15"/>
        <v>0</v>
      </c>
      <c r="N336" s="169">
        <v>32.2</v>
      </c>
      <c r="O336" s="170">
        <f t="shared" si="16"/>
        <v>0</v>
      </c>
      <c r="P336">
        <f t="shared" si="17"/>
        <v>0</v>
      </c>
    </row>
    <row r="337" spans="1:16" ht="12.75">
      <c r="A337" s="164">
        <v>1286</v>
      </c>
      <c r="B337" s="75" t="s">
        <v>1873</v>
      </c>
      <c r="C337" s="76" t="s">
        <v>2300</v>
      </c>
      <c r="D337" s="77" t="s">
        <v>1598</v>
      </c>
      <c r="E337" s="78"/>
      <c r="F337" s="77"/>
      <c r="G337" s="165" t="s">
        <v>126</v>
      </c>
      <c r="H337" s="75"/>
      <c r="I337" s="77"/>
      <c r="J337" s="79">
        <v>3136.5</v>
      </c>
      <c r="K337" s="166"/>
      <c r="L337" s="167" t="s">
        <v>1873</v>
      </c>
      <c r="M337" s="168">
        <f t="shared" si="15"/>
        <v>0</v>
      </c>
      <c r="N337" s="169">
        <v>3136.5</v>
      </c>
      <c r="O337" s="170">
        <f t="shared" si="16"/>
        <v>0</v>
      </c>
      <c r="P337">
        <f t="shared" si="17"/>
        <v>0</v>
      </c>
    </row>
    <row r="338" spans="1:16" ht="12.75">
      <c r="A338" s="164">
        <v>1287</v>
      </c>
      <c r="B338" s="75" t="s">
        <v>1873</v>
      </c>
      <c r="C338" s="76" t="s">
        <v>2300</v>
      </c>
      <c r="D338" s="77" t="s">
        <v>1598</v>
      </c>
      <c r="E338" s="78"/>
      <c r="F338" s="77"/>
      <c r="G338" s="165" t="s">
        <v>126</v>
      </c>
      <c r="H338" s="75"/>
      <c r="I338" s="77"/>
      <c r="J338" s="79">
        <v>479.46</v>
      </c>
      <c r="K338" s="166"/>
      <c r="L338" s="167" t="s">
        <v>1873</v>
      </c>
      <c r="M338" s="168">
        <f t="shared" si="15"/>
        <v>0</v>
      </c>
      <c r="N338" s="169">
        <v>479.46</v>
      </c>
      <c r="O338" s="170">
        <f t="shared" si="16"/>
        <v>0</v>
      </c>
      <c r="P338">
        <f t="shared" si="17"/>
        <v>0</v>
      </c>
    </row>
    <row r="339" spans="1:15" ht="12.75">
      <c r="A339" s="164"/>
      <c r="B339" s="75"/>
      <c r="C339" s="76"/>
      <c r="D339" s="77"/>
      <c r="E339" s="78"/>
      <c r="F339" s="77"/>
      <c r="G339" s="165"/>
      <c r="H339" s="75"/>
      <c r="I339" s="77"/>
      <c r="J339" s="79"/>
      <c r="K339" s="171"/>
      <c r="L339" s="172"/>
      <c r="M339" s="173"/>
      <c r="N339" s="174"/>
      <c r="O339" s="175"/>
    </row>
    <row r="340" spans="1:15" ht="12.75">
      <c r="A340" s="164"/>
      <c r="B340" s="75"/>
      <c r="C340" s="76"/>
      <c r="D340" s="77"/>
      <c r="E340" s="78"/>
      <c r="F340" s="77"/>
      <c r="G340" s="165"/>
      <c r="H340" s="75"/>
      <c r="I340" s="77"/>
      <c r="J340" s="79"/>
      <c r="K340" s="171"/>
      <c r="L340" s="172"/>
      <c r="M340" s="176" t="s">
        <v>1599</v>
      </c>
      <c r="N340" s="177">
        <f>SUM(P8:P338)</f>
        <v>0</v>
      </c>
      <c r="O340" s="178">
        <f>SUM(O8:O338)</f>
        <v>0</v>
      </c>
    </row>
    <row r="341" spans="1:15" ht="12.75">
      <c r="A341" s="164"/>
      <c r="B341" s="75"/>
      <c r="C341" s="76"/>
      <c r="D341" s="77"/>
      <c r="E341" s="78"/>
      <c r="F341" s="77"/>
      <c r="G341" s="165"/>
      <c r="H341" s="75"/>
      <c r="I341" s="77"/>
      <c r="J341" s="79"/>
      <c r="K341" s="171"/>
      <c r="L341" s="172"/>
      <c r="M341" s="176" t="s">
        <v>1600</v>
      </c>
      <c r="N341" s="177"/>
      <c r="O341" s="178">
        <f>IF(N340&lt;&gt;0,O340/N340,0)</f>
        <v>0</v>
      </c>
    </row>
    <row r="342" spans="1:15" ht="12.75">
      <c r="A342" s="164"/>
      <c r="B342" s="75"/>
      <c r="C342" s="76"/>
      <c r="D342" s="77"/>
      <c r="E342" s="78"/>
      <c r="F342" s="77"/>
      <c r="G342" s="165"/>
      <c r="H342" s="75"/>
      <c r="I342" s="77"/>
      <c r="J342" s="79"/>
      <c r="K342" s="171"/>
      <c r="L342" s="172"/>
      <c r="M342" s="176"/>
      <c r="N342" s="177"/>
      <c r="O342" s="178"/>
    </row>
    <row r="343" spans="1:15" ht="12.75">
      <c r="A343" s="164"/>
      <c r="B343" s="75"/>
      <c r="C343" s="76"/>
      <c r="D343" s="77"/>
      <c r="E343" s="78"/>
      <c r="F343" s="77"/>
      <c r="G343" s="165"/>
      <c r="H343" s="75"/>
      <c r="I343" s="77"/>
      <c r="J343" s="79"/>
      <c r="K343" s="171"/>
      <c r="L343" s="172"/>
      <c r="M343" s="176" t="s">
        <v>2001</v>
      </c>
      <c r="N343" s="177">
        <f>FattureTempi!AG721</f>
        <v>654751.1599999998</v>
      </c>
      <c r="O343" s="178">
        <f>FattureTempi!AH721</f>
        <v>-6325525.800000001</v>
      </c>
    </row>
    <row r="344" spans="1:15" ht="12.75">
      <c r="A344" s="164"/>
      <c r="B344" s="75"/>
      <c r="C344" s="76"/>
      <c r="D344" s="77"/>
      <c r="E344" s="78"/>
      <c r="F344" s="77"/>
      <c r="G344" s="165"/>
      <c r="H344" s="75"/>
      <c r="I344" s="77"/>
      <c r="J344" s="79"/>
      <c r="K344" s="171"/>
      <c r="L344" s="172"/>
      <c r="M344" s="176" t="s">
        <v>2002</v>
      </c>
      <c r="N344" s="177"/>
      <c r="O344" s="178">
        <f>FattureTempi!AH722</f>
        <v>-9.660961578136039</v>
      </c>
    </row>
    <row r="345" spans="1:15" ht="12.75">
      <c r="A345" s="164"/>
      <c r="B345" s="75"/>
      <c r="C345" s="76"/>
      <c r="D345" s="77"/>
      <c r="E345" s="78"/>
      <c r="F345" s="77"/>
      <c r="G345" s="165"/>
      <c r="H345" s="75"/>
      <c r="I345" s="77"/>
      <c r="J345" s="79"/>
      <c r="K345" s="171"/>
      <c r="L345" s="172"/>
      <c r="M345" s="176"/>
      <c r="N345" s="177"/>
      <c r="O345" s="178"/>
    </row>
    <row r="346" spans="1:15" ht="12.75">
      <c r="A346" s="164"/>
      <c r="B346" s="75"/>
      <c r="C346" s="76"/>
      <c r="D346" s="77"/>
      <c r="E346" s="78"/>
      <c r="F346" s="77"/>
      <c r="G346" s="165"/>
      <c r="H346" s="75"/>
      <c r="I346" s="77"/>
      <c r="J346" s="79"/>
      <c r="K346" s="171"/>
      <c r="L346" s="172"/>
      <c r="M346" s="179" t="s">
        <v>1601</v>
      </c>
      <c r="N346" s="180">
        <f>N343+N340</f>
        <v>654751.1599999998</v>
      </c>
      <c r="O346" s="181">
        <f>O343+O340</f>
        <v>-6325525.800000001</v>
      </c>
    </row>
    <row r="347" spans="1:15" ht="12.75">
      <c r="A347" s="164"/>
      <c r="B347" s="75"/>
      <c r="C347" s="76"/>
      <c r="D347" s="77"/>
      <c r="E347" s="78"/>
      <c r="F347" s="77"/>
      <c r="G347" s="165"/>
      <c r="H347" s="75"/>
      <c r="I347" s="77"/>
      <c r="J347" s="79"/>
      <c r="K347" s="171"/>
      <c r="L347" s="172"/>
      <c r="M347" s="179" t="s">
        <v>1602</v>
      </c>
      <c r="N347" s="180"/>
      <c r="O347" s="181">
        <f>(O346/N346)</f>
        <v>-9.660961578136039</v>
      </c>
    </row>
    <row r="348" ht="12.75">
      <c r="O348" s="135"/>
    </row>
    <row r="349" spans="9:10" ht="12.75">
      <c r="I349" s="6"/>
      <c r="J34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11"/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20" t="s">
        <v>116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2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23" t="s">
        <v>117</v>
      </c>
      <c r="B5" s="224"/>
      <c r="C5" s="224"/>
      <c r="D5" s="224"/>
      <c r="E5" s="224"/>
      <c r="F5" s="225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23" t="s">
        <v>118</v>
      </c>
      <c r="B6" s="224"/>
      <c r="C6" s="224"/>
      <c r="D6" s="224"/>
      <c r="E6" s="224"/>
      <c r="F6" s="224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97" t="s">
        <v>60</v>
      </c>
      <c r="B8" s="207"/>
      <c r="C8" s="208"/>
      <c r="D8" s="197" t="s">
        <v>61</v>
      </c>
      <c r="E8" s="207"/>
      <c r="F8" s="207"/>
      <c r="G8" s="207"/>
      <c r="H8" s="207"/>
      <c r="I8" s="207"/>
      <c r="J8" s="207"/>
      <c r="K8" s="208"/>
      <c r="L8" s="197" t="s">
        <v>62</v>
      </c>
      <c r="M8" s="207"/>
      <c r="N8" s="208"/>
      <c r="O8" s="197" t="s">
        <v>47</v>
      </c>
      <c r="P8" s="207"/>
      <c r="Q8" s="207"/>
      <c r="R8" s="197" t="s">
        <v>63</v>
      </c>
      <c r="S8" s="208"/>
      <c r="T8" s="197" t="s">
        <v>64</v>
      </c>
      <c r="U8" s="207"/>
      <c r="V8" s="207"/>
      <c r="W8" s="208"/>
      <c r="X8" s="197" t="s">
        <v>65</v>
      </c>
      <c r="Y8" s="207"/>
      <c r="Z8" s="207"/>
      <c r="AA8" s="103" t="s">
        <v>93</v>
      </c>
      <c r="AB8" s="103" t="s">
        <v>115</v>
      </c>
    </row>
    <row r="9" spans="1:28" ht="36" customHeight="1">
      <c r="A9" s="104" t="s">
        <v>67</v>
      </c>
      <c r="B9" s="104" t="s">
        <v>68</v>
      </c>
      <c r="C9" s="144" t="s">
        <v>71</v>
      </c>
      <c r="D9" s="104" t="s">
        <v>70</v>
      </c>
      <c r="E9" s="105" t="s">
        <v>71</v>
      </c>
      <c r="F9" s="104" t="s">
        <v>72</v>
      </c>
      <c r="G9" s="141" t="s">
        <v>110</v>
      </c>
      <c r="H9" s="106" t="s">
        <v>111</v>
      </c>
      <c r="I9" s="142" t="s">
        <v>112</v>
      </c>
      <c r="J9" s="141" t="s">
        <v>113</v>
      </c>
      <c r="K9" s="104" t="s">
        <v>74</v>
      </c>
      <c r="L9" s="104" t="s">
        <v>67</v>
      </c>
      <c r="M9" s="104" t="s">
        <v>70</v>
      </c>
      <c r="N9" s="144" t="s">
        <v>71</v>
      </c>
      <c r="O9" s="104" t="s">
        <v>76</v>
      </c>
      <c r="P9" s="105" t="s">
        <v>77</v>
      </c>
      <c r="Q9" s="105" t="s">
        <v>78</v>
      </c>
      <c r="R9" s="104" t="s">
        <v>79</v>
      </c>
      <c r="S9" s="104" t="s">
        <v>72</v>
      </c>
      <c r="T9" s="104" t="s">
        <v>79</v>
      </c>
      <c r="U9" s="104" t="s">
        <v>80</v>
      </c>
      <c r="V9" s="104" t="s">
        <v>81</v>
      </c>
      <c r="W9" s="104" t="s">
        <v>82</v>
      </c>
      <c r="X9" s="104" t="s">
        <v>67</v>
      </c>
      <c r="Y9" s="104" t="s">
        <v>70</v>
      </c>
      <c r="Z9" s="104" t="s">
        <v>83</v>
      </c>
      <c r="AA9" s="104" t="s">
        <v>71</v>
      </c>
      <c r="AB9" s="145" t="s">
        <v>114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A6:F6"/>
    <mergeCell ref="A1:AB1"/>
    <mergeCell ref="A3:AB3"/>
    <mergeCell ref="A8:C8"/>
    <mergeCell ref="D8:K8"/>
    <mergeCell ref="L8:N8"/>
    <mergeCell ref="O8:Q8"/>
    <mergeCell ref="R8:S8"/>
    <mergeCell ref="T8:W8"/>
    <mergeCell ref="X8:Z8"/>
    <mergeCell ref="A5:F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Giliberto</cp:lastModifiedBy>
  <cp:lastPrinted>2015-01-23T09:39:52Z</cp:lastPrinted>
  <dcterms:created xsi:type="dcterms:W3CDTF">1996-11-05T10:16:36Z</dcterms:created>
  <dcterms:modified xsi:type="dcterms:W3CDTF">2021-04-26T14:25:23Z</dcterms:modified>
  <cp:category/>
  <cp:version/>
  <cp:contentType/>
  <cp:contentStatus/>
</cp:coreProperties>
</file>